
<file path=[Content_Types].xml><?xml version="1.0" encoding="utf-8"?>
<Types xmlns="http://schemas.openxmlformats.org/package/2006/content-types">
  <Default Extension="xml" ContentType="application/xml"/>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580" tabRatio="808" firstSheet="1" activeTab="1"/>
  </bookViews>
  <sheets>
    <sheet name="支出考核调整-财务处测算稿" sheetId="31" state="hidden" r:id="rId1"/>
    <sheet name="绩效表-财厅审核版" sheetId="32" r:id="rId2"/>
  </sheets>
  <definedNames>
    <definedName name="_xlnm._FilterDatabase" localSheetId="0" hidden="1">'支出考核调整-财务处测算稿'!$A$3:$K$60</definedName>
    <definedName name="_xlnm._FilterDatabase" localSheetId="1" hidden="1">'绩效表-财厅审核版'!$A$15:$K$42</definedName>
    <definedName name="_xlnm.Print_Area" localSheetId="0">'支出考核调整-财务处测算稿'!$A$1:$K$60</definedName>
    <definedName name="_xlnm.Print_Titles" localSheetId="0">'支出考核调整-财务处测算稿'!$3:$5</definedName>
    <definedName name="_xlnm.Print_Titles" localSheetId="1">'绩效表-财厅审核版'!$A$15:$IS$15</definedName>
  </definedNames>
  <calcPr calcId="144525" concurrentCalc="0"/>
</workbook>
</file>

<file path=xl/sharedStrings.xml><?xml version="1.0" encoding="utf-8"?>
<sst xmlns="http://schemas.openxmlformats.org/spreadsheetml/2006/main" count="385" uniqueCount="222">
  <si>
    <t>疫病防控</t>
  </si>
  <si>
    <t>单位：万元</t>
  </si>
  <si>
    <t>项目名称</t>
  </si>
  <si>
    <t>下达地市</t>
  </si>
  <si>
    <t>下达金额</t>
  </si>
  <si>
    <t>总支出金额</t>
  </si>
  <si>
    <t>未支出数</t>
  </si>
  <si>
    <t>该地区1-6月
总体支出进度</t>
  </si>
  <si>
    <t>该项目支出进度</t>
  </si>
  <si>
    <t>压减金额</t>
  </si>
  <si>
    <t>奖励金额</t>
  </si>
  <si>
    <t>备注1</t>
  </si>
  <si>
    <t>备注2</t>
  </si>
  <si>
    <t>2023年疫病防控</t>
  </si>
  <si>
    <t>揭西县</t>
  </si>
  <si>
    <t>揭阳市</t>
  </si>
  <si>
    <t>奖励</t>
  </si>
  <si>
    <t>云浮市</t>
  </si>
  <si>
    <t>压减</t>
  </si>
  <si>
    <t>中山市小计</t>
  </si>
  <si>
    <t>中山市</t>
  </si>
  <si>
    <t>潮州市</t>
  </si>
  <si>
    <t>翁源县</t>
  </si>
  <si>
    <t>韶关市</t>
  </si>
  <si>
    <t>阳江市</t>
  </si>
  <si>
    <t>德庆县</t>
  </si>
  <si>
    <t>肇庆市</t>
  </si>
  <si>
    <t>河源市</t>
  </si>
  <si>
    <t>东莞市小计</t>
  </si>
  <si>
    <t>东莞市</t>
  </si>
  <si>
    <t>汕尾市</t>
  </si>
  <si>
    <t>博罗县</t>
  </si>
  <si>
    <t>惠州市</t>
  </si>
  <si>
    <t>湛江市</t>
  </si>
  <si>
    <t>广宁县</t>
  </si>
  <si>
    <t>汕头市</t>
  </si>
  <si>
    <t>佛山市小计</t>
  </si>
  <si>
    <t>佛山市</t>
  </si>
  <si>
    <t>梅州市</t>
  </si>
  <si>
    <t>广州市小计</t>
  </si>
  <si>
    <t>广州市</t>
  </si>
  <si>
    <t>乳源瑶族自治县</t>
  </si>
  <si>
    <t>普宁市</t>
  </si>
  <si>
    <t>肇庆市小计</t>
  </si>
  <si>
    <t>茂名市小计</t>
  </si>
  <si>
    <t>茂名市</t>
  </si>
  <si>
    <t>英德市</t>
  </si>
  <si>
    <t>清远市</t>
  </si>
  <si>
    <t>仁化县</t>
  </si>
  <si>
    <t>封开县</t>
  </si>
  <si>
    <t>惠州市小计</t>
  </si>
  <si>
    <t>珠海市小计</t>
  </si>
  <si>
    <t>珠海市</t>
  </si>
  <si>
    <t>龙川县</t>
  </si>
  <si>
    <t>高州市</t>
  </si>
  <si>
    <t>江门市</t>
  </si>
  <si>
    <t>江门市小计</t>
  </si>
  <si>
    <t>连山壮族瑶族自治县</t>
  </si>
  <si>
    <t>连南瑶族自治县</t>
  </si>
  <si>
    <t>连平县</t>
  </si>
  <si>
    <t>清远市小计</t>
  </si>
  <si>
    <t>廉江市</t>
  </si>
  <si>
    <t>云浮市小计</t>
  </si>
  <si>
    <t>韶关市小计</t>
  </si>
  <si>
    <t>饶平县</t>
  </si>
  <si>
    <t>徐闻县</t>
  </si>
  <si>
    <t>罗定市</t>
  </si>
  <si>
    <t>陆丰市</t>
  </si>
  <si>
    <t>新兴县</t>
  </si>
  <si>
    <t>南雄市</t>
  </si>
  <si>
    <t>怀集县</t>
  </si>
  <si>
    <t>潮州市小计</t>
  </si>
  <si>
    <t>阳江市小计</t>
  </si>
  <si>
    <t>紫金县</t>
  </si>
  <si>
    <t>梅州市小计</t>
  </si>
  <si>
    <t>揭阳市小计</t>
  </si>
  <si>
    <t>南澳县</t>
  </si>
  <si>
    <t>汕头市小计</t>
  </si>
  <si>
    <t>汕尾市小计</t>
  </si>
  <si>
    <t>大埔县</t>
  </si>
  <si>
    <t>阳春市</t>
  </si>
  <si>
    <t>海丰县</t>
  </si>
  <si>
    <t>陆河县</t>
  </si>
  <si>
    <t>雷州市</t>
  </si>
  <si>
    <t>湛江市小计</t>
  </si>
  <si>
    <t>惠来县</t>
  </si>
  <si>
    <t>河源市小计</t>
  </si>
  <si>
    <t>兴宁市</t>
  </si>
  <si>
    <t>丰顺县</t>
  </si>
  <si>
    <t>化州市</t>
  </si>
  <si>
    <t>五华县</t>
  </si>
  <si>
    <t>备注：
1.“该地区1-6月总体支出进度”和“该项目支出进度”均低于40%时，按未支出金额的5%压减下一年度预算；
2.“该地区1-6月总体支出进度”不低于40%的前提下，若“该项目支出进度”高于75%，按比例奖励下一年度预算；
3.奖励金额=压减总金额*（各地区下达金额/各奖励地区下达金额合计数）。</t>
  </si>
  <si>
    <t>附件9</t>
  </si>
  <si>
    <t>疫病防控项目绩效目标申报表</t>
  </si>
  <si>
    <t>金额单位：元</t>
  </si>
  <si>
    <t>项目类型</t>
  </si>
  <si>
    <t>专项资金</t>
  </si>
  <si>
    <r>
      <rPr>
        <sz val="12"/>
        <rFont val="宋体"/>
        <charset val="134"/>
      </rPr>
      <t>一级项目</t>
    </r>
    <r>
      <rPr>
        <sz val="12"/>
        <rFont val="Times New Roman"/>
        <charset val="0"/>
      </rPr>
      <t xml:space="preserve">
</t>
    </r>
    <r>
      <rPr>
        <sz val="12"/>
        <rFont val="宋体"/>
        <charset val="134"/>
      </rPr>
      <t>编码</t>
    </r>
  </si>
  <si>
    <t>174-2018-XMZC-0001-04</t>
  </si>
  <si>
    <t>一级项目名称</t>
  </si>
  <si>
    <t>申报单位</t>
  </si>
  <si>
    <t>广东省卫生健康委员会</t>
  </si>
  <si>
    <r>
      <rPr>
        <sz val="12"/>
        <rFont val="宋体"/>
        <charset val="134"/>
      </rPr>
      <t>省财政厅</t>
    </r>
    <r>
      <rPr>
        <sz val="12"/>
        <rFont val="Times New Roman"/>
        <charset val="0"/>
      </rPr>
      <t xml:space="preserve">
</t>
    </r>
    <r>
      <rPr>
        <sz val="12"/>
        <rFont val="宋体"/>
        <charset val="134"/>
      </rPr>
      <t>对口处室</t>
    </r>
  </si>
  <si>
    <t>社保处</t>
  </si>
  <si>
    <t>战略领域</t>
  </si>
  <si>
    <t>医疗卫生健康事业发展专项资金</t>
  </si>
  <si>
    <t>财政事权</t>
  </si>
  <si>
    <t>疾病预防控制</t>
  </si>
  <si>
    <t>政策任务</t>
  </si>
  <si>
    <t>设立依据</t>
  </si>
  <si>
    <r>
      <rPr>
        <sz val="10"/>
        <rFont val="宋体"/>
        <charset val="134"/>
      </rPr>
      <t>《广东省人民政府办公厅关于印发广东省医疗卫生领域省级与市县财政事权和支出责任划分改革实施方案的通知》（粤府办〔</t>
    </r>
    <r>
      <rPr>
        <sz val="10"/>
        <rFont val="Times New Roman"/>
        <charset val="0"/>
      </rPr>
      <t>2019</t>
    </r>
    <r>
      <rPr>
        <sz val="10"/>
        <rFont val="宋体"/>
        <charset val="134"/>
      </rPr>
      <t>〕</t>
    </r>
    <r>
      <rPr>
        <sz val="10"/>
        <rFont val="Times New Roman"/>
        <charset val="0"/>
      </rPr>
      <t>5</t>
    </r>
    <r>
      <rPr>
        <sz val="10"/>
        <rFont val="宋体"/>
        <charset val="134"/>
      </rPr>
      <t>号）</t>
    </r>
  </si>
  <si>
    <t>资金管理办法文号</t>
  </si>
  <si>
    <r>
      <rPr>
        <sz val="12"/>
        <rFont val="宋体"/>
        <charset val="134"/>
      </rPr>
      <t>粤财社</t>
    </r>
    <r>
      <rPr>
        <sz val="12"/>
        <rFont val="仿宋_GB2312"/>
        <charset val="134"/>
      </rPr>
      <t>〔</t>
    </r>
    <r>
      <rPr>
        <sz val="12"/>
        <rFont val="Times New Roman"/>
        <charset val="0"/>
      </rPr>
      <t>2019</t>
    </r>
    <r>
      <rPr>
        <sz val="12"/>
        <rFont val="仿宋_GB2312"/>
        <charset val="134"/>
      </rPr>
      <t>〕</t>
    </r>
    <r>
      <rPr>
        <sz val="12"/>
        <rFont val="Times New Roman"/>
        <charset val="0"/>
      </rPr>
      <t>74</t>
    </r>
    <r>
      <rPr>
        <sz val="12"/>
        <rFont val="宋体"/>
        <charset val="134"/>
      </rPr>
      <t>号</t>
    </r>
  </si>
  <si>
    <r>
      <rPr>
        <sz val="12"/>
        <rFont val="宋体"/>
        <charset val="134"/>
      </rPr>
      <t>政策起始</t>
    </r>
    <r>
      <rPr>
        <sz val="12"/>
        <rFont val="Times New Roman"/>
        <charset val="0"/>
      </rPr>
      <t xml:space="preserve">
</t>
    </r>
    <r>
      <rPr>
        <sz val="12"/>
        <rFont val="宋体"/>
        <charset val="134"/>
      </rPr>
      <t>时间</t>
    </r>
  </si>
  <si>
    <r>
      <rPr>
        <sz val="12"/>
        <rFont val="Times New Roman"/>
        <charset val="0"/>
      </rPr>
      <t>2022</t>
    </r>
    <r>
      <rPr>
        <sz val="12"/>
        <rFont val="宋体"/>
        <charset val="134"/>
      </rPr>
      <t>年</t>
    </r>
  </si>
  <si>
    <r>
      <rPr>
        <sz val="12"/>
        <rFont val="宋体"/>
        <charset val="134"/>
      </rPr>
      <t>政策到期</t>
    </r>
    <r>
      <rPr>
        <sz val="12"/>
        <rFont val="Times New Roman"/>
        <charset val="0"/>
      </rPr>
      <t xml:space="preserve">
</t>
    </r>
    <r>
      <rPr>
        <sz val="12"/>
        <rFont val="宋体"/>
        <charset val="134"/>
      </rPr>
      <t>时间</t>
    </r>
  </si>
  <si>
    <r>
      <rPr>
        <sz val="12"/>
        <rFont val="Times New Roman"/>
        <charset val="0"/>
      </rPr>
      <t>2024</t>
    </r>
    <r>
      <rPr>
        <sz val="12"/>
        <rFont val="宋体"/>
        <charset val="134"/>
      </rPr>
      <t>年</t>
    </r>
  </si>
  <si>
    <t>申报责任人</t>
  </si>
  <si>
    <t>麻尚春</t>
  </si>
  <si>
    <t>联系电话</t>
  </si>
  <si>
    <t>所属预算年度</t>
  </si>
  <si>
    <t>设立政策背景及原因</t>
  </si>
  <si>
    <r>
      <rPr>
        <sz val="12"/>
        <rFont val="宋体"/>
        <charset val="134"/>
      </rPr>
      <t>我省是人口经济大省，毗邻港澳，流动人口众多、地理环境复杂、气候炎热，加上对外交流频繁，各种病毒、细菌容易孳生繁殖，疾病传播流行风险较大。</t>
    </r>
    <r>
      <rPr>
        <sz val="12"/>
        <rFont val="Times New Roman"/>
        <charset val="0"/>
      </rPr>
      <t>2003</t>
    </r>
    <r>
      <rPr>
        <sz val="12"/>
        <rFont val="宋体"/>
        <charset val="134"/>
      </rPr>
      <t>年发生非典以来，全国新发传染病中有</t>
    </r>
    <r>
      <rPr>
        <sz val="12"/>
        <rFont val="Times New Roman"/>
        <charset val="0"/>
      </rPr>
      <t>80%</t>
    </r>
    <r>
      <rPr>
        <sz val="12"/>
        <rFont val="宋体"/>
        <charset val="134"/>
      </rPr>
      <t>以上首先或较早报告于广东。我省是病毒性肝炎、艾滋病、结核病发病大省，艾滋病等重大传染病疫情较为严重。近年以来人口老龄化、慢性疾病负担加重，心脑血管疾病、恶性肿瘤、慢性呼吸道疾病居我省死因前4位。全省严重精神障碍患者人群数量大，肇事肇祸事件时有发生。此外，环境污染、职业病等多种危害因素所致的健康损害风险日益加剧，全省重大疾病防控工作形势严峻，防控任务艰巨、繁重。</t>
    </r>
    <r>
      <rPr>
        <sz val="12"/>
        <rFont val="Times New Roman"/>
        <charset val="0"/>
      </rPr>
      <t xml:space="preserve"> </t>
    </r>
    <r>
      <rPr>
        <sz val="12"/>
        <rFont val="宋体"/>
        <charset val="134"/>
      </rPr>
      <t>为贯彻落实《传染病防治法》《职业病防治法》《精神卫生法》《中华人民共和国疫苗管理法》《疫苗储存和运输管理办法（2017年版）》《预防接种工作规范（2016版）》《学校卫生工作条例》《食盐加碘消除碘缺乏危害管理条例》《艾滋病防治条例》《血吸虫病防治条例》《生活饮用水卫生监督管理办法》《性病防治管理办法》《结核病防治管理办法》《监管场所艾滋病防治管理办法》等法律法规，以及《广东省国民经济和社会发展第十四个五年规划和</t>
    </r>
    <r>
      <rPr>
        <sz val="12"/>
        <rFont val="Times New Roman"/>
        <charset val="0"/>
      </rPr>
      <t>2035</t>
    </r>
    <r>
      <rPr>
        <sz val="12"/>
        <rFont val="宋体"/>
        <charset val="134"/>
      </rPr>
      <t>年远景目标纲要》《健康广东行动（</t>
    </r>
    <r>
      <rPr>
        <sz val="12"/>
        <rFont val="Times New Roman"/>
        <charset val="0"/>
      </rPr>
      <t>2019-2030</t>
    </r>
    <r>
      <rPr>
        <sz val="12"/>
        <rFont val="宋体"/>
        <charset val="134"/>
      </rPr>
      <t>年）》《“十四五”国民健康规划》《广东省卫生健康事业发展“十四五”规划》和国家、省制发的系列疾病防治规划行动计划等政策文件，切实加强我省公共卫生和重大疾病防治，如期完成健康中国战略和健康广东行动疾控相关行动任务目标，提升我省疾病防控整体能力水平，保障经济社会平稳发展，特申请延续省级疫病防控专项并申请有关项目资金。</t>
    </r>
  </si>
  <si>
    <t>项目概述</t>
  </si>
  <si>
    <t>省级疫病防控项目为延续安排项目，项目当年金额为16200万元。项目资金主要用于支持全省实施免疫规划策略，开展传染病、慢性病、地方病、寄生虫病、精神卫生、职业病等疾病和环境卫生与学校卫生的监测、综合干预、跟踪评价和改革性试点任务。资金分配方法主要根据各地及各省级单位承担年度工作任务量、补助对象数量及相关疾病发病情况等因素安排。</t>
  </si>
  <si>
    <t>项目金额</t>
  </si>
  <si>
    <t>总额</t>
  </si>
  <si>
    <r>
      <rPr>
        <sz val="12"/>
        <rFont val="宋体"/>
        <charset val="134"/>
      </rPr>
      <t>当年度（</t>
    </r>
    <r>
      <rPr>
        <sz val="12"/>
        <rFont val="Times New Roman"/>
        <charset val="0"/>
      </rPr>
      <t>2024</t>
    </r>
    <r>
      <rPr>
        <sz val="12"/>
        <rFont val="宋体"/>
        <charset val="134"/>
      </rPr>
      <t>年）</t>
    </r>
  </si>
  <si>
    <r>
      <rPr>
        <sz val="12"/>
        <rFont val="宋体"/>
        <charset val="134"/>
      </rPr>
      <t>绩效</t>
    </r>
    <r>
      <rPr>
        <sz val="12"/>
        <rFont val="Times New Roman"/>
        <charset val="0"/>
      </rPr>
      <t xml:space="preserve">
</t>
    </r>
    <r>
      <rPr>
        <sz val="12"/>
        <rFont val="宋体"/>
        <charset val="134"/>
      </rPr>
      <t>目标</t>
    </r>
  </si>
  <si>
    <t>总体目标（跨年度项目需填写）</t>
  </si>
  <si>
    <t>当年度目标</t>
  </si>
  <si>
    <t>进一步提高我省免疫规划，艾滋病、重点急性传染病、慢性病、精神卫生、地方病、寄生虫病等防治能力等工作能力，提升我省重大疾病和健康危险因素监测、预警预测及干预水平，降低重大疾病发病率，确保传染病疫情总体平稳，保护人民群众生命健康安全。</t>
  </si>
  <si>
    <r>
      <rPr>
        <sz val="12"/>
        <rFont val="宋体"/>
        <charset val="134"/>
      </rPr>
      <t>全省传染病疫情总体稳定，重大疾病得到有效防控。艾滋病感染者</t>
    </r>
    <r>
      <rPr>
        <sz val="12"/>
        <rFont val="Times New Roman"/>
        <charset val="0"/>
      </rPr>
      <t>/</t>
    </r>
    <r>
      <rPr>
        <sz val="12"/>
        <rFont val="宋体"/>
        <charset val="134"/>
      </rPr>
      <t>病人随访检测比例≥</t>
    </r>
    <r>
      <rPr>
        <sz val="12"/>
        <rFont val="Times New Roman"/>
        <charset val="0"/>
      </rPr>
      <t>90%</t>
    </r>
    <r>
      <rPr>
        <sz val="12"/>
        <rFont val="宋体"/>
        <charset val="134"/>
      </rPr>
      <t>，艾滋病全人群感染率0.13%以下，重点急性传染病监测任务完成率≥</t>
    </r>
    <r>
      <rPr>
        <sz val="12"/>
        <rFont val="Times New Roman"/>
        <charset val="0"/>
      </rPr>
      <t>85%</t>
    </r>
    <r>
      <rPr>
        <sz val="12"/>
        <rFont val="宋体"/>
        <charset val="134"/>
      </rPr>
      <t>，国家免疫规划疫苗接种率≥</t>
    </r>
    <r>
      <rPr>
        <sz val="12"/>
        <rFont val="Times New Roman"/>
        <charset val="0"/>
      </rPr>
      <t>90%</t>
    </r>
    <r>
      <rPr>
        <sz val="12"/>
        <rFont val="宋体"/>
        <charset val="134"/>
      </rPr>
      <t>，在册严重精神障碍患者规范管理率≥92%，肺结核发病率控制在40.5/10万以下。</t>
    </r>
  </si>
  <si>
    <t>绩效指标</t>
  </si>
  <si>
    <r>
      <rPr>
        <sz val="12"/>
        <rFont val="宋体"/>
        <charset val="134"/>
      </rPr>
      <t>一级</t>
    </r>
    <r>
      <rPr>
        <sz val="12"/>
        <rFont val="Times New Roman"/>
        <charset val="0"/>
      </rPr>
      <t xml:space="preserve">
</t>
    </r>
    <r>
      <rPr>
        <sz val="12"/>
        <rFont val="宋体"/>
        <charset val="134"/>
      </rPr>
      <t>指标</t>
    </r>
  </si>
  <si>
    <t>二级指标</t>
  </si>
  <si>
    <t>三级指标</t>
  </si>
  <si>
    <t>年度目标值</t>
  </si>
  <si>
    <t>指标解释及计算公式</t>
  </si>
  <si>
    <t>备注</t>
  </si>
  <si>
    <t>产出指标</t>
  </si>
  <si>
    <t>数量指标</t>
  </si>
  <si>
    <r>
      <rPr>
        <sz val="12"/>
        <rFont val="宋体"/>
        <charset val="134"/>
      </rPr>
      <t>艾滋病感染者</t>
    </r>
    <r>
      <rPr>
        <sz val="12"/>
        <rFont val="Times New Roman"/>
        <charset val="0"/>
      </rPr>
      <t>/</t>
    </r>
    <r>
      <rPr>
        <sz val="12"/>
        <rFont val="宋体"/>
        <charset val="134"/>
      </rPr>
      <t>病人随访人数（人）</t>
    </r>
  </si>
  <si>
    <t>≥84000</t>
  </si>
  <si>
    <r>
      <rPr>
        <sz val="12"/>
        <rFont val="宋体"/>
        <charset val="134"/>
      </rPr>
      <t>当年</t>
    </r>
    <r>
      <rPr>
        <sz val="12"/>
        <rFont val="Times New Roman"/>
        <charset val="0"/>
      </rPr>
      <t>1</t>
    </r>
    <r>
      <rPr>
        <sz val="12"/>
        <rFont val="宋体"/>
        <charset val="134"/>
      </rPr>
      <t>月</t>
    </r>
    <r>
      <rPr>
        <sz val="12"/>
        <rFont val="Times New Roman"/>
        <charset val="0"/>
      </rPr>
      <t>1</t>
    </r>
    <r>
      <rPr>
        <sz val="12"/>
        <rFont val="宋体"/>
        <charset val="134"/>
      </rPr>
      <t>日至</t>
    </r>
    <r>
      <rPr>
        <sz val="12"/>
        <rFont val="Times New Roman"/>
        <charset val="0"/>
      </rPr>
      <t>12</t>
    </r>
    <r>
      <rPr>
        <sz val="12"/>
        <rFont val="宋体"/>
        <charset val="134"/>
      </rPr>
      <t>月</t>
    </r>
    <r>
      <rPr>
        <sz val="12"/>
        <rFont val="Times New Roman"/>
        <charset val="0"/>
      </rPr>
      <t>31</t>
    </r>
    <r>
      <rPr>
        <sz val="12"/>
        <rFont val="宋体"/>
        <charset val="134"/>
      </rPr>
      <t>日，实际随访到的存活的艾滋病病毒感染者及艾滋病病人人数（疫情数据库中有随访表中随访状态为随访的存活的艾滋病病毒感染者及艾滋病病人的人数。）</t>
    </r>
  </si>
  <si>
    <t>艾防所</t>
  </si>
  <si>
    <t>重点急性传染病防治项目监测哨点采集任务量（份）</t>
  </si>
  <si>
    <t>≥169000</t>
  </si>
  <si>
    <r>
      <rPr>
        <sz val="12"/>
        <color rgb="FFFF0000"/>
        <rFont val="宋体"/>
        <charset val="134"/>
      </rPr>
      <t>根据省级下发的实施方案开展哨点监测工作，</t>
    </r>
    <r>
      <rPr>
        <sz val="12"/>
        <color rgb="FFFF0000"/>
        <rFont val="Times New Roman"/>
        <charset val="134"/>
      </rPr>
      <t>2024</t>
    </r>
    <r>
      <rPr>
        <sz val="12"/>
        <color rgb="FFFF0000"/>
        <rFont val="宋体"/>
        <charset val="134"/>
      </rPr>
      <t>年计划监测哨点完成采集总任务量不低于采集总任务量要求的</t>
    </r>
    <r>
      <rPr>
        <sz val="12"/>
        <color rgb="FFFF0000"/>
        <rFont val="Times New Roman"/>
        <charset val="134"/>
      </rPr>
      <t>85%</t>
    </r>
    <r>
      <rPr>
        <sz val="12"/>
        <color rgb="FFFF0000"/>
        <rFont val="宋体"/>
        <charset val="134"/>
      </rPr>
      <t>。</t>
    </r>
  </si>
  <si>
    <t>传防所</t>
  </si>
  <si>
    <t>全省消毒效果评价工作（份）</t>
  </si>
  <si>
    <t>≥13400</t>
  </si>
  <si>
    <r>
      <rPr>
        <sz val="12"/>
        <rFont val="宋体"/>
        <charset val="134"/>
      </rPr>
      <t>根据省级下发的工作方案开展重点场所的消毒监测工作，</t>
    </r>
    <r>
      <rPr>
        <sz val="12"/>
        <rFont val="Times New Roman"/>
        <charset val="0"/>
      </rPr>
      <t>2024</t>
    </r>
    <r>
      <rPr>
        <sz val="12"/>
        <rFont val="宋体"/>
        <charset val="134"/>
      </rPr>
      <t>年计划监测哨点完成采集总任务量不低于采集总任务量要求的</t>
    </r>
    <r>
      <rPr>
        <sz val="12"/>
        <rFont val="Times New Roman"/>
        <charset val="0"/>
      </rPr>
      <t>90%</t>
    </r>
    <r>
      <rPr>
        <sz val="12"/>
        <rFont val="宋体"/>
        <charset val="134"/>
      </rPr>
      <t>。</t>
    </r>
  </si>
  <si>
    <t>消媒所</t>
  </si>
  <si>
    <t>新增指标</t>
  </si>
  <si>
    <t>在册严重精神障碍患者管理人数（人）</t>
  </si>
  <si>
    <t>≥591400</t>
  </si>
  <si>
    <r>
      <rPr>
        <sz val="12"/>
        <rFont val="Times New Roman"/>
        <charset val="0"/>
      </rPr>
      <t>2022</t>
    </r>
    <r>
      <rPr>
        <sz val="12"/>
        <rFont val="宋体"/>
        <charset val="134"/>
      </rPr>
      <t>年全年的管理人数：</t>
    </r>
    <r>
      <rPr>
        <sz val="12"/>
        <rFont val="Times New Roman"/>
        <charset val="0"/>
      </rPr>
      <t>591499</t>
    </r>
    <r>
      <rPr>
        <sz val="12"/>
        <rFont val="宋体"/>
        <charset val="134"/>
      </rPr>
      <t>人，至少有一条完整随访信息（至少有一条未失访或死亡随访信息）的患者人数</t>
    </r>
  </si>
  <si>
    <t>肺结核患者登记数（例）</t>
  </si>
  <si>
    <t>≥38000</t>
  </si>
  <si>
    <t>当年结核病定点医疗机构登记的肺结核患者数，评价各级结核病防治机构的肺结核发现及管理水平；数据来源：结核病信息管理系统常规监测。</t>
  </si>
  <si>
    <t>对全省职业健康检查机构进行质控检查（家）</t>
  </si>
  <si>
    <r>
      <rPr>
        <sz val="12"/>
        <rFont val="方正书宋_GBK"/>
        <charset val="134"/>
      </rPr>
      <t>对全省</t>
    </r>
    <r>
      <rPr>
        <sz val="12"/>
        <rFont val="Times New Roman"/>
        <charset val="0"/>
      </rPr>
      <t>240</t>
    </r>
    <r>
      <rPr>
        <sz val="12"/>
        <rFont val="方正书宋_GBK"/>
        <charset val="134"/>
      </rPr>
      <t>家职业健康检查机构，抽取不少于120家进行现场质量控制。</t>
    </r>
  </si>
  <si>
    <t>质量指标</t>
  </si>
  <si>
    <r>
      <rPr>
        <sz val="12"/>
        <rFont val="宋体"/>
        <charset val="134"/>
      </rPr>
      <t>国家免疫规划疫苗接种率（</t>
    </r>
    <r>
      <rPr>
        <sz val="12"/>
        <rFont val="Times New Roman"/>
        <charset val="0"/>
      </rPr>
      <t>%</t>
    </r>
    <r>
      <rPr>
        <sz val="12"/>
        <rFont val="宋体"/>
        <charset val="134"/>
      </rPr>
      <t>）</t>
    </r>
  </si>
  <si>
    <t>≥90</t>
  </si>
  <si>
    <r>
      <rPr>
        <sz val="12"/>
        <rFont val="宋体"/>
        <charset val="134"/>
      </rPr>
      <t>按照国家基本公共卫生服务规范要求，提供国家免疫规划疫苗接种服务。包括所有免疫规划疫苗的接种率。国家免疫规划疫苗接种率（</t>
    </r>
    <r>
      <rPr>
        <sz val="12"/>
        <rFont val="Times New Roman"/>
        <charset val="0"/>
      </rPr>
      <t>%</t>
    </r>
    <r>
      <rPr>
        <sz val="12"/>
        <rFont val="宋体"/>
        <charset val="134"/>
      </rPr>
      <t>）</t>
    </r>
    <r>
      <rPr>
        <sz val="12"/>
        <rFont val="Times New Roman"/>
        <charset val="0"/>
      </rPr>
      <t>=</t>
    </r>
    <r>
      <rPr>
        <sz val="12"/>
        <rFont val="宋体"/>
        <charset val="134"/>
      </rPr>
      <t>国家免疫规划疫苗实种人数</t>
    </r>
    <r>
      <rPr>
        <sz val="12"/>
        <rFont val="Times New Roman"/>
        <charset val="0"/>
      </rPr>
      <t>/</t>
    </r>
    <r>
      <rPr>
        <sz val="12"/>
        <rFont val="宋体"/>
        <charset val="134"/>
      </rPr>
      <t>国家免疫规划疫苗应种人数</t>
    </r>
    <r>
      <rPr>
        <sz val="12"/>
        <rFont val="Times New Roman"/>
        <charset val="0"/>
      </rPr>
      <t>*100%</t>
    </r>
  </si>
  <si>
    <t>免疫所</t>
  </si>
  <si>
    <r>
      <rPr>
        <sz val="12"/>
        <rFont val="宋体"/>
        <charset val="134"/>
      </rPr>
      <t>艾滋病感染者</t>
    </r>
    <r>
      <rPr>
        <sz val="12"/>
        <rFont val="Times New Roman"/>
        <charset val="0"/>
      </rPr>
      <t>/</t>
    </r>
    <r>
      <rPr>
        <sz val="12"/>
        <rFont val="宋体"/>
        <charset val="134"/>
      </rPr>
      <t>病人随访检测比例（</t>
    </r>
    <r>
      <rPr>
        <sz val="12"/>
        <rFont val="Times New Roman"/>
        <charset val="0"/>
      </rPr>
      <t>%</t>
    </r>
    <r>
      <rPr>
        <sz val="12"/>
        <rFont val="宋体"/>
        <charset val="134"/>
      </rPr>
      <t>）</t>
    </r>
  </si>
  <si>
    <r>
      <rPr>
        <sz val="12"/>
        <rFont val="宋体"/>
        <charset val="134"/>
      </rPr>
      <t>当年可以随访到的艾滋病感染者或病人中完成至少一次</t>
    </r>
    <r>
      <rPr>
        <sz val="12"/>
        <rFont val="Times New Roman"/>
        <charset val="0"/>
      </rPr>
      <t>CD4</t>
    </r>
    <r>
      <rPr>
        <sz val="12"/>
        <rFont val="宋体"/>
        <charset val="134"/>
      </rPr>
      <t>检测的人数比例</t>
    </r>
  </si>
  <si>
    <r>
      <rPr>
        <sz val="12"/>
        <rFont val="宋体"/>
        <charset val="134"/>
      </rPr>
      <t>麻风病可疑线索报告率（</t>
    </r>
    <r>
      <rPr>
        <sz val="12"/>
        <rFont val="Times New Roman"/>
        <charset val="0"/>
      </rPr>
      <t>%</t>
    </r>
    <r>
      <rPr>
        <sz val="12"/>
        <rFont val="宋体"/>
        <charset val="134"/>
      </rPr>
      <t>）</t>
    </r>
  </si>
  <si>
    <t>年度实际上报可疑症状病例数占下达可疑症状任务总数的百分比</t>
  </si>
  <si>
    <r>
      <rPr>
        <sz val="12"/>
        <rFont val="宋体"/>
        <charset val="134"/>
      </rPr>
      <t>城市饮用水水质监测区（县）覆盖率（</t>
    </r>
    <r>
      <rPr>
        <sz val="12"/>
        <rFont val="Times New Roman"/>
        <charset val="0"/>
      </rPr>
      <t>%</t>
    </r>
    <r>
      <rPr>
        <sz val="12"/>
        <rFont val="宋体"/>
        <charset val="134"/>
      </rPr>
      <t>）</t>
    </r>
  </si>
  <si>
    <r>
      <rPr>
        <sz val="12"/>
        <rFont val="宋体"/>
        <charset val="134"/>
      </rPr>
      <t>城市饮用水水质监测区（县）覆盖率（</t>
    </r>
    <r>
      <rPr>
        <sz val="12"/>
        <rFont val="Times New Roman"/>
        <charset val="0"/>
      </rPr>
      <t>%</t>
    </r>
    <r>
      <rPr>
        <sz val="12"/>
        <rFont val="宋体"/>
        <charset val="134"/>
      </rPr>
      <t>）</t>
    </r>
    <r>
      <rPr>
        <sz val="12"/>
        <rFont val="Times New Roman"/>
        <charset val="0"/>
      </rPr>
      <t>=</t>
    </r>
    <r>
      <rPr>
        <sz val="12"/>
        <rFont val="宋体"/>
        <charset val="134"/>
      </rPr>
      <t>设置城市饮用水水质监测点区（县）数</t>
    </r>
    <r>
      <rPr>
        <sz val="12"/>
        <rFont val="Times New Roman"/>
        <charset val="0"/>
      </rPr>
      <t>÷</t>
    </r>
    <r>
      <rPr>
        <sz val="12"/>
        <rFont val="宋体"/>
        <charset val="134"/>
      </rPr>
      <t>应开展城市饮用水水质监测点区（县）数</t>
    </r>
    <r>
      <rPr>
        <sz val="12"/>
        <rFont val="Times New Roman"/>
        <charset val="0"/>
      </rPr>
      <t>×100%</t>
    </r>
  </si>
  <si>
    <t>环卫所</t>
  </si>
  <si>
    <r>
      <rPr>
        <sz val="12"/>
        <rFont val="宋体"/>
        <charset val="134"/>
      </rPr>
      <t>农村饮用水水质监测乡镇覆盖率（</t>
    </r>
    <r>
      <rPr>
        <sz val="12"/>
        <rFont val="Times New Roman"/>
        <charset val="0"/>
      </rPr>
      <t>%</t>
    </r>
    <r>
      <rPr>
        <sz val="12"/>
        <rFont val="宋体"/>
        <charset val="134"/>
      </rPr>
      <t>）</t>
    </r>
  </si>
  <si>
    <r>
      <rPr>
        <sz val="12"/>
        <rFont val="宋体"/>
        <charset val="134"/>
      </rPr>
      <t>农村饮用水水质监测乡镇覆盖率（</t>
    </r>
    <r>
      <rPr>
        <sz val="12"/>
        <rFont val="Times New Roman"/>
        <charset val="0"/>
      </rPr>
      <t>%</t>
    </r>
    <r>
      <rPr>
        <sz val="12"/>
        <rFont val="宋体"/>
        <charset val="134"/>
      </rPr>
      <t>）</t>
    </r>
    <r>
      <rPr>
        <sz val="12"/>
        <rFont val="Times New Roman"/>
        <charset val="0"/>
      </rPr>
      <t>=</t>
    </r>
    <r>
      <rPr>
        <sz val="12"/>
        <rFont val="宋体"/>
        <charset val="134"/>
      </rPr>
      <t>设置农村饮用水水质监测点乡镇数</t>
    </r>
    <r>
      <rPr>
        <sz val="12"/>
        <rFont val="Times New Roman"/>
        <charset val="0"/>
      </rPr>
      <t>÷</t>
    </r>
    <r>
      <rPr>
        <sz val="12"/>
        <rFont val="宋体"/>
        <charset val="134"/>
      </rPr>
      <t>应开展农村饮用水水质监测点乡镇数</t>
    </r>
    <r>
      <rPr>
        <sz val="12"/>
        <rFont val="Times New Roman"/>
        <charset val="0"/>
      </rPr>
      <t>×100%</t>
    </r>
  </si>
  <si>
    <r>
      <rPr>
        <sz val="12"/>
        <rFont val="宋体"/>
        <charset val="134"/>
      </rPr>
      <t>学生常见病监测和干预县区覆盖率（</t>
    </r>
    <r>
      <rPr>
        <sz val="12"/>
        <rFont val="Times New Roman"/>
        <charset val="0"/>
      </rPr>
      <t>%</t>
    </r>
    <r>
      <rPr>
        <sz val="12"/>
        <rFont val="宋体"/>
        <charset val="134"/>
      </rPr>
      <t>）</t>
    </r>
  </si>
  <si>
    <t>反映学生常见病监测和干预县区覆盖情况</t>
  </si>
  <si>
    <r>
      <rPr>
        <sz val="12"/>
        <rFont val="宋体"/>
        <charset val="134"/>
      </rPr>
      <t>血吸虫病监测任务完成率（</t>
    </r>
    <r>
      <rPr>
        <sz val="12"/>
        <rFont val="Times New Roman"/>
        <charset val="0"/>
      </rPr>
      <t>%</t>
    </r>
    <r>
      <rPr>
        <sz val="12"/>
        <rFont val="宋体"/>
        <charset val="134"/>
      </rPr>
      <t>）</t>
    </r>
  </si>
  <si>
    <r>
      <rPr>
        <sz val="12"/>
        <rFont val="宋体"/>
        <charset val="134"/>
      </rPr>
      <t>按照省级血吸虫病监测方案要求，完成各项监测任务。任务完成率达到</t>
    </r>
    <r>
      <rPr>
        <sz val="12"/>
        <rFont val="Times New Roman"/>
        <charset val="0"/>
      </rPr>
      <t>100%</t>
    </r>
    <r>
      <rPr>
        <sz val="12"/>
        <rFont val="宋体"/>
        <charset val="134"/>
      </rPr>
      <t>。即实际完成任务数</t>
    </r>
    <r>
      <rPr>
        <sz val="12"/>
        <rFont val="Times New Roman"/>
        <charset val="0"/>
      </rPr>
      <t>/</t>
    </r>
    <r>
      <rPr>
        <sz val="12"/>
        <rFont val="宋体"/>
        <charset val="134"/>
      </rPr>
      <t>应完成的任务数</t>
    </r>
    <r>
      <rPr>
        <sz val="12"/>
        <rFont val="Times New Roman"/>
        <charset val="0"/>
      </rPr>
      <t>*100%</t>
    </r>
  </si>
  <si>
    <t>寄研所</t>
  </si>
  <si>
    <r>
      <rPr>
        <sz val="12"/>
        <rFont val="宋体"/>
        <charset val="134"/>
      </rPr>
      <t>在册严重精神障碍患者规范管理率（</t>
    </r>
    <r>
      <rPr>
        <sz val="12"/>
        <rFont val="Times New Roman"/>
        <charset val="0"/>
      </rPr>
      <t>%</t>
    </r>
    <r>
      <rPr>
        <sz val="12"/>
        <rFont val="宋体"/>
        <charset val="134"/>
      </rPr>
      <t>）</t>
    </r>
  </si>
  <si>
    <t>≥92</t>
  </si>
  <si>
    <t>反映严重精神障碍患者管理的质量</t>
  </si>
  <si>
    <r>
      <rPr>
        <sz val="12"/>
        <rFont val="宋体"/>
        <charset val="134"/>
      </rPr>
      <t>全省突发公共卫生事件及时报告率（</t>
    </r>
    <r>
      <rPr>
        <sz val="12"/>
        <rFont val="Times New Roman"/>
        <charset val="0"/>
      </rPr>
      <t>%</t>
    </r>
    <r>
      <rPr>
        <sz val="12"/>
        <rFont val="宋体"/>
        <charset val="134"/>
      </rPr>
      <t>）</t>
    </r>
  </si>
  <si>
    <t>≥95</t>
  </si>
  <si>
    <r>
      <rPr>
        <sz val="12"/>
        <rFont val="宋体"/>
        <charset val="134"/>
      </rPr>
      <t>突发公共卫生事件实际及时报告件数</t>
    </r>
    <r>
      <rPr>
        <sz val="12"/>
        <rFont val="Times New Roman"/>
        <charset val="0"/>
      </rPr>
      <t>/</t>
    </r>
    <r>
      <rPr>
        <sz val="12"/>
        <rFont val="宋体"/>
        <charset val="134"/>
      </rPr>
      <t>突发公共卫生事件应及时报告件数</t>
    </r>
  </si>
  <si>
    <t>应急部</t>
  </si>
  <si>
    <r>
      <rPr>
        <sz val="12"/>
        <rFont val="宋体"/>
        <charset val="134"/>
      </rPr>
      <t>慢性病综合防控示范区建设管理率（</t>
    </r>
    <r>
      <rPr>
        <sz val="12"/>
        <rFont val="Times New Roman"/>
        <charset val="0"/>
      </rPr>
      <t>%</t>
    </r>
    <r>
      <rPr>
        <sz val="12"/>
        <rFont val="宋体"/>
        <charset val="134"/>
      </rPr>
      <t>）</t>
    </r>
  </si>
  <si>
    <t>≥85</t>
  </si>
  <si>
    <r>
      <rPr>
        <sz val="12"/>
        <rFont val="宋体"/>
        <charset val="134"/>
      </rPr>
      <t>按照示范区指标要求开展示范区建设和动态管理的县区数</t>
    </r>
    <r>
      <rPr>
        <sz val="12"/>
        <rFont val="Times New Roman"/>
        <charset val="0"/>
      </rPr>
      <t>/</t>
    </r>
    <r>
      <rPr>
        <sz val="12"/>
        <rFont val="宋体"/>
        <charset val="134"/>
      </rPr>
      <t>应开展示范区建设管理的县区数</t>
    </r>
  </si>
  <si>
    <t>慢病所</t>
  </si>
  <si>
    <r>
      <rPr>
        <sz val="12"/>
        <rFont val="宋体"/>
        <charset val="134"/>
      </rPr>
      <t>全省消毒效果评价工作覆盖率（</t>
    </r>
    <r>
      <rPr>
        <sz val="12"/>
        <rFont val="Times New Roman"/>
        <charset val="0"/>
      </rPr>
      <t>%</t>
    </r>
    <r>
      <rPr>
        <sz val="12"/>
        <rFont val="宋体"/>
        <charset val="134"/>
      </rPr>
      <t>）</t>
    </r>
  </si>
  <si>
    <r>
      <rPr>
        <sz val="12"/>
        <rFont val="宋体"/>
        <charset val="134"/>
      </rPr>
      <t>覆盖率（</t>
    </r>
    <r>
      <rPr>
        <sz val="12"/>
        <rFont val="Times New Roman"/>
        <charset val="0"/>
      </rPr>
      <t>%</t>
    </r>
    <r>
      <rPr>
        <sz val="12"/>
        <rFont val="宋体"/>
        <charset val="134"/>
      </rPr>
      <t>）</t>
    </r>
    <r>
      <rPr>
        <sz val="12"/>
        <rFont val="Times New Roman"/>
        <charset val="0"/>
      </rPr>
      <t>=</t>
    </r>
    <r>
      <rPr>
        <sz val="12"/>
        <rFont val="宋体"/>
        <charset val="134"/>
      </rPr>
      <t>实际监测机构间数</t>
    </r>
    <r>
      <rPr>
        <sz val="12"/>
        <rFont val="Times New Roman"/>
        <charset val="0"/>
      </rPr>
      <t>/</t>
    </r>
    <r>
      <rPr>
        <sz val="12"/>
        <rFont val="宋体"/>
        <charset val="134"/>
      </rPr>
      <t>计划应监测机构间数</t>
    </r>
    <r>
      <rPr>
        <sz val="12"/>
        <rFont val="Times New Roman"/>
        <charset val="0"/>
      </rPr>
      <t xml:space="preserve">×100% </t>
    </r>
  </si>
  <si>
    <r>
      <rPr>
        <sz val="12"/>
        <rFont val="宋体"/>
        <charset val="134"/>
      </rPr>
      <t>以地市为单位开展耐药结核病规范化诊治工作覆盖率（</t>
    </r>
    <r>
      <rPr>
        <sz val="12"/>
        <rFont val="Times New Roman"/>
        <charset val="0"/>
      </rPr>
      <t>%</t>
    </r>
    <r>
      <rPr>
        <sz val="12"/>
        <rFont val="宋体"/>
        <charset val="134"/>
      </rPr>
      <t>）</t>
    </r>
    <r>
      <rPr>
        <sz val="12"/>
        <rFont val="Times New Roman"/>
        <charset val="0"/>
      </rPr>
      <t>”</t>
    </r>
  </si>
  <si>
    <r>
      <rPr>
        <sz val="12"/>
        <rFont val="宋体"/>
        <charset val="134"/>
      </rPr>
      <t>开展耐药结核病规范化诊治工作的地市数</t>
    </r>
    <r>
      <rPr>
        <sz val="12"/>
        <rFont val="Times New Roman"/>
        <charset val="0"/>
      </rPr>
      <t>/</t>
    </r>
    <r>
      <rPr>
        <sz val="12"/>
        <rFont val="宋体"/>
        <charset val="134"/>
      </rPr>
      <t>全省</t>
    </r>
    <r>
      <rPr>
        <sz val="12"/>
        <rFont val="Times New Roman"/>
        <charset val="0"/>
      </rPr>
      <t>21</t>
    </r>
    <r>
      <rPr>
        <sz val="12"/>
        <rFont val="宋体"/>
        <charset val="134"/>
      </rPr>
      <t>个地市数。</t>
    </r>
  </si>
  <si>
    <r>
      <rPr>
        <sz val="12"/>
        <rFont val="宋体"/>
        <charset val="134"/>
      </rPr>
      <t>重点急性传染病监测任务完成率（</t>
    </r>
    <r>
      <rPr>
        <sz val="12"/>
        <rFont val="Times New Roman"/>
        <charset val="0"/>
      </rPr>
      <t>%</t>
    </r>
    <r>
      <rPr>
        <sz val="12"/>
        <rFont val="宋体"/>
        <charset val="134"/>
      </rPr>
      <t>）</t>
    </r>
  </si>
  <si>
    <r>
      <rPr>
        <sz val="12"/>
        <rFont val="宋体"/>
        <charset val="134"/>
      </rPr>
      <t>实际完成监测任务数</t>
    </r>
    <r>
      <rPr>
        <sz val="12"/>
        <rFont val="Times New Roman"/>
        <charset val="0"/>
      </rPr>
      <t>/</t>
    </r>
    <r>
      <rPr>
        <sz val="12"/>
        <rFont val="宋体"/>
        <charset val="134"/>
      </rPr>
      <t>应完成监测任务数*100%</t>
    </r>
  </si>
  <si>
    <t>时效指标</t>
  </si>
  <si>
    <t>项目完成时间</t>
  </si>
  <si>
    <t>成本指标</t>
  </si>
  <si>
    <t>项目预算控制</t>
  </si>
  <si>
    <t>不超预算</t>
  </si>
  <si>
    <t>效益指标</t>
  </si>
  <si>
    <t>社会效益指标</t>
  </si>
  <si>
    <r>
      <rPr>
        <sz val="12"/>
        <rFont val="宋体"/>
        <charset val="134"/>
      </rPr>
      <t>重大公共卫生事件发生的风险逐步降低（是</t>
    </r>
    <r>
      <rPr>
        <sz val="12"/>
        <rFont val="Times New Roman"/>
        <charset val="0"/>
      </rPr>
      <t>/</t>
    </r>
    <r>
      <rPr>
        <sz val="12"/>
        <rFont val="宋体"/>
        <charset val="134"/>
      </rPr>
      <t>否）</t>
    </r>
  </si>
  <si>
    <t>是</t>
  </si>
  <si>
    <r>
      <rPr>
        <sz val="12"/>
        <rFont val="宋体"/>
        <charset val="134"/>
      </rPr>
      <t>在册严重精神障碍患者服药率（</t>
    </r>
    <r>
      <rPr>
        <sz val="12"/>
        <rFont val="Times New Roman"/>
        <charset val="0"/>
      </rPr>
      <t>%</t>
    </r>
    <r>
      <rPr>
        <sz val="12"/>
        <rFont val="宋体"/>
        <charset val="134"/>
      </rPr>
      <t>）</t>
    </r>
  </si>
  <si>
    <t>≥80</t>
  </si>
  <si>
    <t>反映严重精神障碍患者管理的社会效益</t>
  </si>
  <si>
    <r>
      <rPr>
        <sz val="12"/>
        <rFont val="宋体"/>
        <charset val="134"/>
      </rPr>
      <t>病原学阳性肺结核患者耐药筛查率（</t>
    </r>
    <r>
      <rPr>
        <sz val="12"/>
        <rFont val="Times New Roman"/>
        <charset val="0"/>
      </rPr>
      <t>%</t>
    </r>
    <r>
      <rPr>
        <sz val="12"/>
        <rFont val="宋体"/>
        <charset val="134"/>
      </rPr>
      <t>）</t>
    </r>
  </si>
  <si>
    <r>
      <rPr>
        <sz val="12"/>
        <rFont val="宋体"/>
        <charset val="134"/>
      </rPr>
      <t>指在一定期间内，某一地区，登记的病原学阳性患者开展耐药检测的比例。即开展耐药检测的病原学阳性患者数</t>
    </r>
    <r>
      <rPr>
        <sz val="12"/>
        <rFont val="Times New Roman"/>
        <charset val="0"/>
      </rPr>
      <t>/</t>
    </r>
    <r>
      <rPr>
        <sz val="12"/>
        <rFont val="宋体"/>
        <charset val="134"/>
      </rPr>
      <t>登记的病原学阳性患者数。</t>
    </r>
  </si>
  <si>
    <r>
      <rPr>
        <sz val="12"/>
        <rFont val="宋体"/>
        <charset val="134"/>
      </rPr>
      <t>艾滋病全人群感染率（</t>
    </r>
    <r>
      <rPr>
        <sz val="12"/>
        <rFont val="Times New Roman"/>
        <charset val="0"/>
      </rPr>
      <t>%</t>
    </r>
    <r>
      <rPr>
        <sz val="12"/>
        <rFont val="宋体"/>
        <charset val="134"/>
      </rPr>
      <t>）</t>
    </r>
  </si>
  <si>
    <t>≤0.13</t>
  </si>
  <si>
    <r>
      <rPr>
        <sz val="12"/>
        <rFont val="宋体"/>
        <charset val="134"/>
      </rPr>
      <t>艾滋病全人群感染率</t>
    </r>
    <r>
      <rPr>
        <sz val="12"/>
        <rFont val="Times New Roman"/>
        <charset val="0"/>
      </rPr>
      <t>=</t>
    </r>
    <r>
      <rPr>
        <sz val="12"/>
        <rFont val="宋体"/>
        <charset val="134"/>
      </rPr>
      <t>现存活</t>
    </r>
    <r>
      <rPr>
        <sz val="12"/>
        <rFont val="Times New Roman"/>
        <charset val="0"/>
      </rPr>
      <t>HIV/AIDS</t>
    </r>
    <r>
      <rPr>
        <sz val="12"/>
        <rFont val="宋体"/>
        <charset val="134"/>
      </rPr>
      <t>估计数</t>
    </r>
    <r>
      <rPr>
        <sz val="12"/>
        <rFont val="Times New Roman"/>
        <charset val="0"/>
      </rPr>
      <t>/</t>
    </r>
    <r>
      <rPr>
        <sz val="12"/>
        <rFont val="宋体"/>
        <charset val="134"/>
      </rPr>
      <t>常住人口数</t>
    </r>
    <r>
      <rPr>
        <sz val="12"/>
        <rFont val="Times New Roman"/>
        <charset val="0"/>
      </rPr>
      <t>*100%</t>
    </r>
  </si>
  <si>
    <r>
      <rPr>
        <sz val="12"/>
        <rFont val="宋体"/>
        <charset val="134"/>
      </rPr>
      <t>肺结核发病率（</t>
    </r>
    <r>
      <rPr>
        <sz val="12"/>
        <rFont val="Times New Roman"/>
        <charset val="0"/>
      </rPr>
      <t>%</t>
    </r>
    <r>
      <rPr>
        <sz val="12"/>
        <rFont val="宋体"/>
        <charset val="134"/>
      </rPr>
      <t>）</t>
    </r>
  </si>
  <si>
    <r>
      <rPr>
        <sz val="12"/>
        <rFont val="Times New Roman"/>
        <charset val="0"/>
      </rPr>
      <t>≤40.5/10</t>
    </r>
    <r>
      <rPr>
        <sz val="12"/>
        <rFont val="宋体"/>
        <charset val="134"/>
      </rPr>
      <t>万</t>
    </r>
  </si>
  <si>
    <t>指在一定期间内，在一定人群中，肺结核新发生的病例出现的频率。是描述肺结核发病频率的一项测量指标，能够反映肺结核对人群健康的影响。肺结核发病率=某时期某人群肺结核新病例人数/同时期内人口数*100000/10万</t>
  </si>
  <si>
    <t>服务对象满意度指标</t>
  </si>
  <si>
    <r>
      <rPr>
        <sz val="12"/>
        <rFont val="宋体"/>
        <charset val="134"/>
      </rPr>
      <t>接受疾病防治服务对象满意度（</t>
    </r>
    <r>
      <rPr>
        <sz val="12"/>
        <rFont val="Times New Roman"/>
        <charset val="0"/>
      </rPr>
      <t>%</t>
    </r>
    <r>
      <rPr>
        <sz val="12"/>
        <rFont val="宋体"/>
        <charset val="134"/>
      </rPr>
      <t>）</t>
    </r>
  </si>
  <si>
    <r>
      <rPr>
        <sz val="12"/>
        <rFont val="宋体"/>
        <charset val="134"/>
      </rPr>
      <t>调查表示满意的服务对象人数</t>
    </r>
    <r>
      <rPr>
        <sz val="12"/>
        <rFont val="Times New Roman"/>
        <charset val="0"/>
      </rPr>
      <t>/</t>
    </r>
    <r>
      <rPr>
        <sz val="12"/>
        <rFont val="宋体"/>
        <charset val="134"/>
      </rPr>
      <t>调查人数</t>
    </r>
    <r>
      <rPr>
        <sz val="12"/>
        <rFont val="Times New Roman"/>
        <charset val="0"/>
      </rPr>
      <t>*100%</t>
    </r>
    <r>
      <rPr>
        <sz val="12"/>
        <rFont val="宋体"/>
        <charset val="0"/>
      </rPr>
      <t>。</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</si>
</sst>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0.000_ "/>
  </numFmts>
  <fonts count="44">
    <font>
      <sz val="11"/>
      <color indexed="8"/>
      <name val="宋体"/>
      <charset val="134"/>
    </font>
    <font>
      <sz val="10"/>
      <name val="Times New Roman"/>
      <charset val="0"/>
    </font>
    <font>
      <sz val="12"/>
      <name val="仿宋_GB2312"/>
      <charset val="134"/>
    </font>
    <font>
      <sz val="11"/>
      <name val="宋体"/>
      <charset val="134"/>
    </font>
    <font>
      <sz val="12"/>
      <name val="黑体"/>
      <charset val="134"/>
    </font>
    <font>
      <b/>
      <sz val="11"/>
      <color rgb="FFFF0000"/>
      <name val="宋体"/>
      <charset val="134"/>
    </font>
    <font>
      <sz val="18"/>
      <name val="方正小标宋简体"/>
      <charset val="134"/>
    </font>
    <font>
      <sz val="10"/>
      <name val="宋体"/>
      <charset val="134"/>
    </font>
    <font>
      <sz val="12"/>
      <name val="宋体"/>
      <charset val="134"/>
    </font>
    <font>
      <sz val="12"/>
      <name val="Times New Roman"/>
      <charset val="0"/>
    </font>
    <font>
      <sz val="11"/>
      <name val="Times New Roman"/>
      <charset val="0"/>
    </font>
    <font>
      <sz val="12"/>
      <color rgb="FFFF0000"/>
      <name val="宋体"/>
      <charset val="134"/>
    </font>
    <font>
      <sz val="12"/>
      <name val="方正书宋_GBK"/>
      <charset val="134"/>
    </font>
    <font>
      <sz val="12"/>
      <color rgb="FFFF0000"/>
      <name val="Times New Roman"/>
      <charset val="0"/>
    </font>
    <font>
      <sz val="16"/>
      <color theme="1"/>
      <name val="方正小标宋简体"/>
      <charset val="134"/>
    </font>
    <font>
      <sz val="11"/>
      <color theme="1"/>
      <name val="宋体"/>
      <charset val="134"/>
      <scheme val="minor"/>
    </font>
    <font>
      <b/>
      <sz val="10"/>
      <name val="SimSun"/>
      <charset val="134"/>
    </font>
    <font>
      <sz val="10"/>
      <name val="SimSun"/>
      <charset val="134"/>
    </font>
    <font>
      <sz val="10"/>
      <color rgb="FFFF0000"/>
      <name val="SimSun"/>
      <charset val="134"/>
    </font>
    <font>
      <sz val="10"/>
      <color theme="1"/>
      <name val="宋体"/>
      <charset val="134"/>
      <scheme val="minor"/>
    </font>
    <font>
      <sz val="10"/>
      <color rgb="FF000000"/>
      <name val="宋体"/>
      <charset val="134"/>
    </font>
    <font>
      <sz val="9"/>
      <name val="SimSun"/>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2"/>
      <name val="Arial"/>
      <charset val="134"/>
    </font>
    <font>
      <sz val="12"/>
      <color rgb="FFFF0000"/>
      <name val="Times New Roman"/>
      <charset val="134"/>
    </font>
    <font>
      <sz val="12"/>
      <name val="宋体"/>
      <charset val="0"/>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599993896298105"/>
        <bgColor indexed="64"/>
      </patternFill>
    </fill>
  </fills>
  <borders count="29">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8"/>
      </left>
      <right/>
      <top style="thin">
        <color indexed="8"/>
      </top>
      <bottom style="thin">
        <color auto="1"/>
      </bottom>
      <diagonal/>
    </border>
    <border>
      <left/>
      <right style="thin">
        <color indexed="8"/>
      </right>
      <top style="thin">
        <color indexed="8"/>
      </top>
      <bottom style="thin">
        <color auto="1"/>
      </bottom>
      <diagonal/>
    </border>
    <border>
      <left style="thin">
        <color rgb="FF007FFF"/>
      </left>
      <right style="thin">
        <color rgb="FF007FFF"/>
      </right>
      <top style="thin">
        <color rgb="FF007FFF"/>
      </top>
      <bottom style="thin">
        <color rgb="FF007FFF"/>
      </bottom>
      <diagonal/>
    </border>
    <border>
      <left style="thin">
        <color rgb="FF007FFF"/>
      </left>
      <right/>
      <top style="thin">
        <color rgb="FF007FFF"/>
      </top>
      <bottom style="thin">
        <color auto="1"/>
      </bottom>
      <diagonal/>
    </border>
    <border>
      <left/>
      <right style="thin">
        <color rgb="FF007FFF"/>
      </right>
      <top style="thin">
        <color rgb="FF007FFF"/>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15" fillId="0" borderId="0" applyFont="0" applyFill="0" applyBorder="0" applyAlignment="0" applyProtection="0">
      <alignment vertical="center"/>
    </xf>
    <xf numFmtId="0" fontId="34" fillId="9" borderId="0" applyNumberFormat="0" applyBorder="0" applyAlignment="0" applyProtection="0">
      <alignment vertical="center"/>
    </xf>
    <xf numFmtId="0" fontId="31" fillId="5" borderId="2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34" fillId="6" borderId="0" applyNumberFormat="0" applyBorder="0" applyAlignment="0" applyProtection="0">
      <alignment vertical="center"/>
    </xf>
    <xf numFmtId="0" fontId="26" fillId="3" borderId="0" applyNumberFormat="0" applyBorder="0" applyAlignment="0" applyProtection="0">
      <alignment vertical="center"/>
    </xf>
    <xf numFmtId="43" fontId="0" fillId="0" borderId="0" applyFont="0" applyBorder="0" applyAlignment="0" applyProtection="0">
      <alignment vertical="center"/>
    </xf>
    <xf numFmtId="0" fontId="35" fillId="12" borderId="0" applyNumberFormat="0" applyBorder="0" applyAlignment="0" applyProtection="0">
      <alignment vertical="center"/>
    </xf>
    <xf numFmtId="0" fontId="37" fillId="0" borderId="0" applyNumberFormat="0" applyFill="0" applyBorder="0" applyAlignment="0" applyProtection="0">
      <alignment vertical="center"/>
    </xf>
    <xf numFmtId="9" fontId="15" fillId="0" borderId="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alignment vertical="center"/>
    </xf>
    <xf numFmtId="0" fontId="15" fillId="4" borderId="25" applyNumberFormat="0" applyFont="0" applyAlignment="0" applyProtection="0">
      <alignment vertical="center"/>
    </xf>
    <xf numFmtId="0" fontId="35" fillId="21"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8" fillId="0" borderId="0">
      <alignment vertical="center"/>
    </xf>
    <xf numFmtId="0" fontId="39" fillId="0" borderId="0" applyNumberFormat="0" applyFill="0" applyBorder="0" applyAlignment="0" applyProtection="0">
      <alignment vertical="center"/>
    </xf>
    <xf numFmtId="0" fontId="28" fillId="0" borderId="23" applyNumberFormat="0" applyFill="0" applyAlignment="0" applyProtection="0">
      <alignment vertical="center"/>
    </xf>
    <xf numFmtId="0" fontId="33" fillId="0" borderId="23" applyNumberFormat="0" applyFill="0" applyAlignment="0" applyProtection="0">
      <alignment vertical="center"/>
    </xf>
    <xf numFmtId="0" fontId="35" fillId="14" borderId="0" applyNumberFormat="0" applyBorder="0" applyAlignment="0" applyProtection="0">
      <alignment vertical="center"/>
    </xf>
    <xf numFmtId="0" fontId="24" fillId="0" borderId="27" applyNumberFormat="0" applyFill="0" applyAlignment="0" applyProtection="0">
      <alignment vertical="center"/>
    </xf>
    <xf numFmtId="0" fontId="35" fillId="20" borderId="0" applyNumberFormat="0" applyBorder="0" applyAlignment="0" applyProtection="0">
      <alignment vertical="center"/>
    </xf>
    <xf numFmtId="0" fontId="22" fillId="2" borderId="21" applyNumberFormat="0" applyAlignment="0" applyProtection="0">
      <alignment vertical="center"/>
    </xf>
    <xf numFmtId="0" fontId="29" fillId="2" borderId="24" applyNumberFormat="0" applyAlignment="0" applyProtection="0">
      <alignment vertical="center"/>
    </xf>
    <xf numFmtId="0" fontId="38" fillId="16" borderId="28" applyNumberFormat="0" applyAlignment="0" applyProtection="0">
      <alignment vertical="center"/>
    </xf>
    <xf numFmtId="0" fontId="34" fillId="26" borderId="0" applyNumberFormat="0" applyBorder="0" applyAlignment="0" applyProtection="0">
      <alignment vertical="center"/>
    </xf>
    <xf numFmtId="0" fontId="35" fillId="29" borderId="0" applyNumberFormat="0" applyBorder="0" applyAlignment="0" applyProtection="0">
      <alignment vertical="center"/>
    </xf>
    <xf numFmtId="0" fontId="27" fillId="0" borderId="22" applyNumberFormat="0" applyFill="0" applyAlignment="0" applyProtection="0">
      <alignment vertical="center"/>
    </xf>
    <xf numFmtId="0" fontId="32" fillId="0" borderId="26" applyNumberFormat="0" applyFill="0" applyAlignment="0" applyProtection="0">
      <alignment vertical="center"/>
    </xf>
    <xf numFmtId="0" fontId="36" fillId="15" borderId="0" applyNumberFormat="0" applyBorder="0" applyAlignment="0" applyProtection="0">
      <alignment vertical="center"/>
    </xf>
    <xf numFmtId="0" fontId="40" fillId="22" borderId="0" applyNumberFormat="0" applyBorder="0" applyAlignment="0" applyProtection="0">
      <alignment vertical="center"/>
    </xf>
    <xf numFmtId="0" fontId="34" fillId="11" borderId="0" applyNumberFormat="0" applyBorder="0" applyAlignment="0" applyProtection="0">
      <alignment vertical="center"/>
    </xf>
    <xf numFmtId="0" fontId="35" fillId="19" borderId="0" applyNumberFormat="0" applyBorder="0" applyAlignment="0" applyProtection="0">
      <alignment vertical="center"/>
    </xf>
    <xf numFmtId="0" fontId="34" fillId="10" borderId="0" applyNumberFormat="0" applyBorder="0" applyAlignment="0" applyProtection="0">
      <alignment vertical="center"/>
    </xf>
    <xf numFmtId="0" fontId="34" fillId="8" borderId="0" applyNumberFormat="0" applyBorder="0" applyAlignment="0" applyProtection="0">
      <alignment vertical="center"/>
    </xf>
    <xf numFmtId="0" fontId="0" fillId="0" borderId="0">
      <alignment vertical="center"/>
    </xf>
    <xf numFmtId="0" fontId="34" fillId="25" borderId="0" applyNumberFormat="0" applyBorder="0" applyAlignment="0" applyProtection="0">
      <alignment vertical="center"/>
    </xf>
    <xf numFmtId="0" fontId="34" fillId="32" borderId="0" applyNumberFormat="0" applyBorder="0" applyAlignment="0" applyProtection="0">
      <alignment vertical="center"/>
    </xf>
    <xf numFmtId="0" fontId="41" fillId="0" borderId="0" applyNumberFormat="0" applyBorder="0" applyAlignment="0" applyProtection="0">
      <alignment vertical="center"/>
    </xf>
    <xf numFmtId="0" fontId="35" fillId="17" borderId="0" applyNumberFormat="0" applyBorder="0" applyAlignment="0" applyProtection="0">
      <alignment vertical="center"/>
    </xf>
    <xf numFmtId="0" fontId="8" fillId="0" borderId="0">
      <alignment vertical="center"/>
    </xf>
    <xf numFmtId="0" fontId="35" fillId="27" borderId="0" applyNumberFormat="0" applyBorder="0" applyAlignment="0" applyProtection="0">
      <alignment vertical="center"/>
    </xf>
    <xf numFmtId="0" fontId="34" fillId="24" borderId="0" applyNumberFormat="0" applyBorder="0" applyAlignment="0" applyProtection="0">
      <alignment vertical="center"/>
    </xf>
    <xf numFmtId="0" fontId="15" fillId="0" borderId="0">
      <alignment vertical="center"/>
    </xf>
    <xf numFmtId="0" fontId="34" fillId="30" borderId="0" applyNumberFormat="0" applyBorder="0" applyAlignment="0" applyProtection="0">
      <alignment vertical="center"/>
    </xf>
    <xf numFmtId="0" fontId="35" fillId="18" borderId="0" applyNumberFormat="0" applyBorder="0" applyAlignment="0" applyProtection="0">
      <alignment vertical="center"/>
    </xf>
    <xf numFmtId="0" fontId="34" fillId="7" borderId="0" applyNumberFormat="0" applyBorder="0" applyAlignment="0" applyProtection="0">
      <alignment vertical="center"/>
    </xf>
    <xf numFmtId="0" fontId="35" fillId="13" borderId="0" applyNumberFormat="0" applyBorder="0" applyAlignment="0" applyProtection="0">
      <alignment vertical="center"/>
    </xf>
    <xf numFmtId="0" fontId="35" fillId="28" borderId="0" applyNumberFormat="0" applyBorder="0" applyAlignment="0" applyProtection="0">
      <alignment vertical="center"/>
    </xf>
    <xf numFmtId="0" fontId="34" fillId="31" borderId="0" applyNumberFormat="0" applyBorder="0" applyAlignment="0" applyProtection="0">
      <alignment vertical="center"/>
    </xf>
    <xf numFmtId="0" fontId="35" fillId="23" borderId="0" applyNumberFormat="0" applyBorder="0" applyAlignment="0" applyProtection="0">
      <alignment vertical="center"/>
    </xf>
    <xf numFmtId="0" fontId="8" fillId="0" borderId="0">
      <alignment vertical="center"/>
    </xf>
    <xf numFmtId="0" fontId="8" fillId="0" borderId="0" applyProtection="0">
      <alignment vertical="center"/>
    </xf>
    <xf numFmtId="0" fontId="0" fillId="0" borderId="0">
      <alignment vertical="center"/>
    </xf>
    <xf numFmtId="0" fontId="8" fillId="0" borderId="0" applyProtection="0">
      <alignment vertical="center"/>
    </xf>
    <xf numFmtId="0" fontId="8" fillId="0" borderId="0" applyProtection="0">
      <alignment vertical="center"/>
    </xf>
    <xf numFmtId="0" fontId="8" fillId="0" borderId="0">
      <alignment vertical="center"/>
    </xf>
    <xf numFmtId="0" fontId="8" fillId="0" borderId="0">
      <alignment vertical="center"/>
    </xf>
    <xf numFmtId="9" fontId="8" fillId="0" borderId="0" applyProtection="0">
      <alignment vertical="center"/>
    </xf>
    <xf numFmtId="0" fontId="8" fillId="0" borderId="0">
      <alignment vertical="center"/>
    </xf>
    <xf numFmtId="0" fontId="8"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cellStyleXfs>
  <cellXfs count="109">
    <xf numFmtId="0" fontId="0" fillId="0" borderId="0" xfId="0" applyFill="1">
      <alignment vertical="center"/>
    </xf>
    <xf numFmtId="0" fontId="1" fillId="0" borderId="0" xfId="0" applyFont="1" applyFill="1" applyBorder="1" applyAlignment="1">
      <alignment wrapText="1"/>
    </xf>
    <xf numFmtId="0" fontId="1" fillId="0" borderId="0" xfId="0" applyFont="1" applyFill="1" applyBorder="1" applyAlignment="1"/>
    <xf numFmtId="0" fontId="2" fillId="0" borderId="0" xfId="0" applyFont="1" applyFill="1" applyBorder="1" applyAlignment="1">
      <alignment horizontal="center"/>
    </xf>
    <xf numFmtId="0" fontId="1" fillId="0" borderId="0" xfId="0" applyFont="1" applyFill="1" applyBorder="1" applyAlignment="1">
      <alignment horizontal="center" vertical="center"/>
    </xf>
    <xf numFmtId="0" fontId="3" fillId="0" borderId="0" xfId="0" applyFont="1" applyFill="1">
      <alignment vertical="center"/>
    </xf>
    <xf numFmtId="0" fontId="4" fillId="0" borderId="0" xfId="0" applyFont="1" applyFill="1" applyBorder="1" applyAlignment="1"/>
    <xf numFmtId="0" fontId="5"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4" fontId="9" fillId="0" borderId="2" xfId="0" applyNumberFormat="1" applyFont="1" applyFill="1" applyBorder="1" applyAlignment="1">
      <alignment horizontal="center" vertical="center" wrapText="1"/>
    </xf>
    <xf numFmtId="0" fontId="8" fillId="0" borderId="2" xfId="57" applyFont="1" applyFill="1" applyBorder="1" applyAlignment="1" applyProtection="1">
      <alignment horizontal="left" vertical="center" wrapText="1"/>
    </xf>
    <xf numFmtId="0" fontId="9" fillId="0" borderId="2" xfId="57" applyFont="1" applyFill="1" applyBorder="1" applyAlignment="1" applyProtection="1">
      <alignment horizontal="left" vertical="center" wrapText="1"/>
    </xf>
    <xf numFmtId="0" fontId="8" fillId="0" borderId="2" xfId="57" applyFont="1" applyFill="1" applyBorder="1" applyAlignment="1" applyProtection="1">
      <alignment horizontal="center" vertical="center"/>
    </xf>
    <xf numFmtId="0" fontId="9" fillId="0" borderId="2" xfId="57" applyFont="1" applyFill="1" applyBorder="1" applyAlignment="1" applyProtection="1">
      <alignment horizontal="center" vertical="center"/>
    </xf>
    <xf numFmtId="0" fontId="8" fillId="0" borderId="5" xfId="57" applyFont="1" applyFill="1" applyBorder="1" applyAlignment="1" applyProtection="1">
      <alignment horizontal="center" vertical="center"/>
    </xf>
    <xf numFmtId="176" fontId="8" fillId="0" borderId="2" xfId="57" applyNumberFormat="1" applyFont="1" applyFill="1" applyBorder="1" applyAlignment="1" applyProtection="1">
      <alignment horizontal="center" vertical="center" wrapText="1"/>
    </xf>
    <xf numFmtId="176" fontId="9" fillId="0" borderId="2" xfId="57"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0" borderId="5" xfId="57" applyFont="1" applyFill="1" applyBorder="1" applyAlignment="1" applyProtection="1">
      <alignment horizontal="center" vertical="center"/>
    </xf>
    <xf numFmtId="0" fontId="8" fillId="0" borderId="2" xfId="57" applyFont="1" applyFill="1" applyBorder="1" applyAlignment="1" applyProtection="1">
      <alignment horizontal="center" vertical="center" wrapText="1"/>
    </xf>
    <xf numFmtId="0" fontId="9" fillId="0" borderId="2" xfId="57" applyFont="1" applyFill="1" applyBorder="1" applyAlignment="1" applyProtection="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8" fillId="0" borderId="6" xfId="57" applyFont="1" applyFill="1" applyBorder="1" applyAlignment="1" applyProtection="1">
      <alignment horizontal="center" vertical="center"/>
    </xf>
    <xf numFmtId="0" fontId="8" fillId="0" borderId="7" xfId="57" applyFont="1" applyFill="1" applyBorder="1" applyAlignment="1" applyProtection="1">
      <alignment horizontal="center" vertical="center"/>
    </xf>
    <xf numFmtId="0" fontId="8" fillId="0" borderId="8" xfId="57" applyFont="1" applyFill="1" applyBorder="1" applyAlignment="1" applyProtection="1">
      <alignment horizontal="center" vertical="center"/>
    </xf>
    <xf numFmtId="0" fontId="8" fillId="0" borderId="9" xfId="57" applyFont="1" applyFill="1" applyBorder="1" applyAlignment="1" applyProtection="1">
      <alignment horizontal="center" vertical="center"/>
    </xf>
    <xf numFmtId="0" fontId="8" fillId="0" borderId="10" xfId="57" applyFont="1" applyFill="1" applyBorder="1" applyAlignment="1" applyProtection="1">
      <alignment horizontal="center" vertical="center" wrapText="1"/>
    </xf>
    <xf numFmtId="0" fontId="9" fillId="0" borderId="11" xfId="57" applyFont="1" applyFill="1" applyBorder="1" applyAlignment="1" applyProtection="1">
      <alignment horizontal="center" vertical="center" wrapText="1"/>
    </xf>
    <xf numFmtId="0" fontId="8" fillId="0" borderId="12" xfId="57" applyFont="1" applyFill="1" applyBorder="1" applyAlignment="1" applyProtection="1">
      <alignment horizontal="left" vertical="center" wrapText="1"/>
    </xf>
    <xf numFmtId="0" fontId="8" fillId="0" borderId="12" xfId="57" applyFont="1" applyFill="1" applyBorder="1" applyAlignment="1" applyProtection="1">
      <alignment horizontal="center" vertical="center" wrapText="1"/>
    </xf>
    <xf numFmtId="0" fontId="8" fillId="0" borderId="13" xfId="57" applyFont="1" applyFill="1" applyBorder="1" applyAlignment="1" applyProtection="1">
      <alignment horizontal="center" vertical="center" wrapText="1"/>
    </xf>
    <xf numFmtId="0" fontId="9" fillId="0" borderId="14" xfId="57" applyFont="1" applyFill="1" applyBorder="1" applyAlignment="1" applyProtection="1">
      <alignment horizontal="center" vertical="center" wrapText="1"/>
    </xf>
    <xf numFmtId="0" fontId="8" fillId="0" borderId="3" xfId="57" applyFont="1" applyFill="1" applyBorder="1" applyAlignment="1" applyProtection="1">
      <alignment horizontal="center" vertical="center" wrapText="1"/>
    </xf>
    <xf numFmtId="0" fontId="9" fillId="0" borderId="15" xfId="57"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16" xfId="57" applyFont="1" applyFill="1" applyBorder="1" applyAlignment="1" applyProtection="1">
      <alignment horizontal="center" vertical="center"/>
    </xf>
    <xf numFmtId="0" fontId="8" fillId="0" borderId="17" xfId="57" applyFont="1" applyFill="1" applyBorder="1" applyAlignment="1" applyProtection="1">
      <alignment horizontal="center" vertical="center"/>
    </xf>
    <xf numFmtId="57" fontId="9" fillId="0" borderId="0"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18" xfId="57" applyFont="1" applyFill="1" applyBorder="1" applyAlignment="1" applyProtection="1">
      <alignment horizontal="center" vertical="center"/>
    </xf>
    <xf numFmtId="0" fontId="8" fillId="0" borderId="5" xfId="57" applyFont="1" applyFill="1" applyBorder="1" applyAlignment="1" applyProtection="1">
      <alignment horizontal="center" vertical="center" wrapText="1"/>
    </xf>
    <xf numFmtId="0" fontId="8" fillId="0" borderId="6" xfId="57" applyFont="1" applyFill="1" applyBorder="1" applyAlignment="1" applyProtection="1">
      <alignment horizontal="center" vertical="center" wrapText="1"/>
    </xf>
    <xf numFmtId="0" fontId="8" fillId="0" borderId="7" xfId="57" applyFont="1" applyFill="1" applyBorder="1" applyAlignment="1" applyProtection="1">
      <alignment horizontal="center" vertical="center" wrapText="1"/>
    </xf>
    <xf numFmtId="9" fontId="8" fillId="0" borderId="2" xfId="0" applyNumberFormat="1" applyFont="1" applyFill="1" applyBorder="1" applyAlignment="1">
      <alignment horizontal="center" vertical="center" wrapText="1"/>
    </xf>
    <xf numFmtId="0" fontId="8" fillId="0" borderId="8" xfId="57" applyFont="1" applyFill="1" applyBorder="1" applyAlignment="1" applyProtection="1">
      <alignment horizontal="center" vertical="center" wrapText="1"/>
    </xf>
    <xf numFmtId="0" fontId="8" fillId="0" borderId="9" xfId="57" applyFont="1" applyFill="1" applyBorder="1" applyAlignment="1" applyProtection="1">
      <alignment horizontal="center" vertical="center" wrapText="1"/>
    </xf>
    <xf numFmtId="9" fontId="9" fillId="0" borderId="2" xfId="0" applyNumberFormat="1" applyFont="1" applyFill="1" applyBorder="1" applyAlignment="1">
      <alignment horizontal="center" vertical="center" wrapText="1"/>
    </xf>
    <xf numFmtId="0" fontId="8" fillId="0" borderId="16" xfId="57" applyFont="1" applyFill="1" applyBorder="1" applyAlignment="1" applyProtection="1">
      <alignment horizontal="center" vertical="center" wrapText="1"/>
    </xf>
    <xf numFmtId="0" fontId="8" fillId="0" borderId="17" xfId="57" applyFont="1" applyFill="1" applyBorder="1" applyAlignment="1" applyProtection="1">
      <alignment horizontal="center" vertical="center" wrapText="1"/>
    </xf>
    <xf numFmtId="0" fontId="9" fillId="0" borderId="18" xfId="57"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9" fillId="0" borderId="12" xfId="57" applyFont="1" applyFill="1" applyBorder="1" applyAlignment="1" applyProtection="1">
      <alignment horizontal="left" vertical="center" wrapText="1"/>
    </xf>
    <xf numFmtId="0" fontId="2" fillId="0" borderId="0" xfId="0" applyFont="1" applyFill="1" applyBorder="1" applyAlignment="1">
      <alignment horizontal="center" vertical="center" wrapText="1"/>
    </xf>
    <xf numFmtId="0" fontId="9" fillId="0" borderId="12" xfId="57"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horizontal="center" vertical="center"/>
    </xf>
    <xf numFmtId="0" fontId="14" fillId="0" borderId="0" xfId="0" applyFont="1" applyFill="1" applyAlignment="1">
      <alignment horizontal="center" vertical="center"/>
    </xf>
    <xf numFmtId="0" fontId="15" fillId="0" borderId="0" xfId="0" applyNumberFormat="1" applyFont="1" applyFill="1" applyAlignment="1">
      <alignment horizontal="center" vertical="center"/>
    </xf>
    <xf numFmtId="0" fontId="16" fillId="0" borderId="19"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19" xfId="0" applyFont="1" applyFill="1" applyBorder="1" applyAlignment="1">
      <alignment vertical="center" wrapText="1"/>
    </xf>
    <xf numFmtId="0" fontId="17" fillId="0" borderId="19" xfId="0" applyFont="1" applyFill="1" applyBorder="1" applyAlignment="1">
      <alignment horizontal="center" vertical="center" wrapText="1"/>
    </xf>
    <xf numFmtId="0" fontId="17" fillId="0" borderId="19" xfId="0" applyNumberFormat="1" applyFont="1" applyFill="1" applyBorder="1" applyAlignment="1">
      <alignment horizontal="center" vertical="center" wrapText="1"/>
    </xf>
    <xf numFmtId="10" fontId="17" fillId="0" borderId="19" xfId="11" applyNumberFormat="1"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9" fillId="0" borderId="0" xfId="0" applyFont="1" applyFill="1" applyAlignment="1">
      <alignment horizontal="left" vertical="center" wrapText="1"/>
    </xf>
    <xf numFmtId="176" fontId="14" fillId="0" borderId="0" xfId="0" applyNumberFormat="1" applyFont="1" applyFill="1" applyAlignment="1">
      <alignment horizontal="center" vertical="center"/>
    </xf>
    <xf numFmtId="0" fontId="19" fillId="0" borderId="0" xfId="0" applyFont="1" applyFill="1" applyAlignment="1">
      <alignment vertical="center"/>
    </xf>
    <xf numFmtId="176" fontId="16" fillId="0" borderId="2" xfId="0" applyNumberFormat="1" applyFont="1" applyFill="1" applyBorder="1" applyAlignment="1">
      <alignment horizontal="center" vertical="center" wrapText="1"/>
    </xf>
    <xf numFmtId="9" fontId="19" fillId="0" borderId="0" xfId="0" applyNumberFormat="1" applyFont="1" applyFill="1" applyAlignment="1">
      <alignment vertical="center"/>
    </xf>
    <xf numFmtId="176" fontId="16" fillId="0" borderId="19" xfId="0" applyNumberFormat="1" applyFont="1" applyFill="1" applyBorder="1" applyAlignment="1">
      <alignment horizontal="center" vertical="center" wrapText="1"/>
    </xf>
    <xf numFmtId="176" fontId="17" fillId="0" borderId="19"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10" fontId="19" fillId="0" borderId="0" xfId="11" applyNumberFormat="1" applyFont="1">
      <alignment vertical="center"/>
    </xf>
    <xf numFmtId="176" fontId="17" fillId="0" borderId="20" xfId="0" applyNumberFormat="1" applyFont="1" applyFill="1" applyBorder="1" applyAlignment="1">
      <alignment horizontal="center" vertical="center" wrapText="1"/>
    </xf>
    <xf numFmtId="4" fontId="17" fillId="0" borderId="19" xfId="0" applyNumberFormat="1" applyFont="1" applyFill="1" applyBorder="1" applyAlignment="1">
      <alignment horizontal="center" vertical="center" wrapText="1"/>
    </xf>
    <xf numFmtId="0" fontId="20" fillId="0" borderId="0" xfId="0" applyFont="1" applyFill="1" applyAlignment="1">
      <alignment horizontal="center" vertical="center"/>
    </xf>
    <xf numFmtId="10" fontId="20" fillId="0" borderId="0" xfId="0" applyNumberFormat="1" applyFont="1" applyFill="1" applyAlignment="1">
      <alignment horizontal="center" vertical="center"/>
    </xf>
    <xf numFmtId="176" fontId="19" fillId="0" borderId="0" xfId="0" applyNumberFormat="1" applyFont="1" applyFill="1" applyAlignment="1">
      <alignment horizontal="left" vertical="center" wrapText="1"/>
    </xf>
    <xf numFmtId="4" fontId="21" fillId="0" borderId="19" xfId="0" applyNumberFormat="1" applyFont="1" applyFill="1" applyBorder="1" applyAlignment="1">
      <alignment horizontal="center" vertical="center" wrapText="1"/>
    </xf>
    <xf numFmtId="177" fontId="15" fillId="0" borderId="0" xfId="0" applyNumberFormat="1" applyFont="1" applyFill="1" applyAlignment="1">
      <alignment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附件2-1-2-3-5" xfId="13"/>
    <cellStyle name="注释" xfId="14" builtinId="10"/>
    <cellStyle name="60% - 强调文字颜色 2" xfId="15" builtinId="36"/>
    <cellStyle name="标题 4" xfId="16" builtinId="19"/>
    <cellStyle name="警告文本" xfId="17" builtinId="11"/>
    <cellStyle name="标题" xfId="18" builtinId="15"/>
    <cellStyle name="常规 3 2 2" xfId="19"/>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常规 38" xfId="40"/>
    <cellStyle name="20% - 强调文字颜色 2" xfId="41" builtinId="34"/>
    <cellStyle name="40% - 强调文字颜色 2" xfId="42" builtinId="35"/>
    <cellStyle name="常规_测算表" xfId="43"/>
    <cellStyle name="强调文字颜色 3" xfId="44" builtinId="37"/>
    <cellStyle name="常规 3 2" xfId="45"/>
    <cellStyle name="强调文字颜色 4" xfId="46" builtinId="41"/>
    <cellStyle name="20% - 强调文字颜色 4" xfId="47" builtinId="42"/>
    <cellStyle name="常规 4 5 2" xfId="48"/>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17" xfId="56"/>
    <cellStyle name="常规 2" xfId="57"/>
    <cellStyle name="常规 5" xfId="58"/>
    <cellStyle name="常规_Sheet1" xfId="59"/>
    <cellStyle name="常规_Sheet1_附件2-1-2-3-10 2" xfId="60"/>
    <cellStyle name="常规 11 3 2" xfId="61"/>
    <cellStyle name="常规_2016省工作量 2" xfId="62"/>
    <cellStyle name="百分比_附件2-1-2-3-5" xfId="63"/>
    <cellStyle name="常规 18" xfId="64"/>
    <cellStyle name="常规_分县年报格式" xfId="65"/>
    <cellStyle name="千位分隔 2" xfId="66"/>
    <cellStyle name="常规 2 2" xfId="67"/>
    <cellStyle name="常规 3" xfId="68"/>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0"/>
  <sheetViews>
    <sheetView workbookViewId="0">
      <pane ySplit="3" topLeftCell="A4" activePane="bottomLeft" state="frozen"/>
      <selection/>
      <selection pane="bottomLeft" activeCell="L17" sqref="L17"/>
    </sheetView>
  </sheetViews>
  <sheetFormatPr defaultColWidth="9" defaultRowHeight="13.5"/>
  <cols>
    <col min="1" max="1" width="23.75" style="81" customWidth="1"/>
    <col min="2" max="2" width="14.6333333333333" style="82" customWidth="1"/>
    <col min="3" max="4" width="12.8166666666667" style="82" customWidth="1"/>
    <col min="5" max="5" width="12.6333333333333" style="82" customWidth="1"/>
    <col min="6" max="7" width="15.25" style="82" customWidth="1"/>
    <col min="8" max="8" width="12.6333333333333" style="82" customWidth="1"/>
    <col min="9" max="9" width="19.3333333333333" style="83" customWidth="1"/>
    <col min="10" max="11" width="12.6333333333333" style="82" customWidth="1"/>
    <col min="12" max="13" width="9" style="81"/>
    <col min="14" max="17" width="9" style="81" hidden="1" customWidth="1"/>
    <col min="18" max="18" width="9.38333333333333" style="81" hidden="1" customWidth="1"/>
    <col min="19" max="16384" width="9" style="81"/>
  </cols>
  <sheetData>
    <row r="1" s="80" customFormat="1" ht="27" customHeight="1" spans="1:11">
      <c r="A1" s="84" t="s">
        <v>0</v>
      </c>
      <c r="B1" s="84"/>
      <c r="C1" s="84"/>
      <c r="D1" s="84"/>
      <c r="E1" s="84"/>
      <c r="F1" s="84"/>
      <c r="G1" s="84"/>
      <c r="H1" s="84"/>
      <c r="I1" s="94"/>
      <c r="J1" s="84"/>
      <c r="K1" s="84"/>
    </row>
    <row r="2" s="81" customFormat="1" ht="22" customHeight="1" spans="2:15">
      <c r="B2" s="82"/>
      <c r="C2" s="85"/>
      <c r="D2" s="85"/>
      <c r="E2" s="85"/>
      <c r="F2" s="82"/>
      <c r="G2" s="82"/>
      <c r="H2" s="85"/>
      <c r="I2" s="83"/>
      <c r="K2" s="95" t="s">
        <v>1</v>
      </c>
      <c r="M2" s="95"/>
      <c r="N2" s="95"/>
      <c r="O2" s="95"/>
    </row>
    <row r="3" ht="25" customHeight="1" spans="1:16">
      <c r="A3" s="86" t="s">
        <v>2</v>
      </c>
      <c r="B3" s="86" t="s">
        <v>3</v>
      </c>
      <c r="C3" s="86" t="s">
        <v>4</v>
      </c>
      <c r="D3" s="86" t="s">
        <v>5</v>
      </c>
      <c r="E3" s="87" t="s">
        <v>6</v>
      </c>
      <c r="F3" s="87" t="s">
        <v>7</v>
      </c>
      <c r="G3" s="87" t="s">
        <v>8</v>
      </c>
      <c r="H3" s="87" t="s">
        <v>9</v>
      </c>
      <c r="I3" s="96" t="s">
        <v>10</v>
      </c>
      <c r="J3" s="87" t="s">
        <v>11</v>
      </c>
      <c r="K3" s="87" t="s">
        <v>12</v>
      </c>
      <c r="N3" s="97">
        <v>0.05</v>
      </c>
      <c r="O3" s="95"/>
      <c r="P3" s="95"/>
    </row>
    <row r="4" ht="25" customHeight="1" spans="1:16">
      <c r="A4" s="86"/>
      <c r="B4" s="86"/>
      <c r="C4" s="86">
        <f t="shared" ref="C4:I4" si="0">SUM(C5:C59)</f>
        <v>9592.25</v>
      </c>
      <c r="D4" s="86">
        <f t="shared" si="0"/>
        <v>1448.36</v>
      </c>
      <c r="E4" s="86">
        <f t="shared" si="0"/>
        <v>8143.89</v>
      </c>
      <c r="F4" s="87"/>
      <c r="G4" s="87"/>
      <c r="H4" s="86">
        <f t="shared" si="0"/>
        <v>293.17</v>
      </c>
      <c r="I4" s="98">
        <f t="shared" si="0"/>
        <v>293.17</v>
      </c>
      <c r="J4" s="87"/>
      <c r="K4" s="87"/>
      <c r="N4" s="97"/>
      <c r="O4" s="95"/>
      <c r="P4" s="95"/>
    </row>
    <row r="5" ht="25" customHeight="1" spans="1:16">
      <c r="A5" s="88" t="s">
        <v>13</v>
      </c>
      <c r="B5" s="89" t="s">
        <v>14</v>
      </c>
      <c r="C5" s="90">
        <v>73.91</v>
      </c>
      <c r="D5" s="90">
        <v>64.06</v>
      </c>
      <c r="E5" s="90">
        <f t="shared" ref="E5:E59" si="1">C5-D5</f>
        <v>9.84999999999999</v>
      </c>
      <c r="F5" s="91">
        <v>0.882251842724499</v>
      </c>
      <c r="G5" s="91">
        <f t="shared" ref="G5:G59" si="2">D5/C5</f>
        <v>0.866729806521445</v>
      </c>
      <c r="H5" s="90"/>
      <c r="I5" s="99">
        <f>ROUND($H$4*C5/(SUM($C$5,$C$10,$C$14,$C$15,$C$20)),2)</f>
        <v>48.39</v>
      </c>
      <c r="J5" s="100" t="s">
        <v>15</v>
      </c>
      <c r="K5" s="100" t="s">
        <v>16</v>
      </c>
      <c r="N5" s="95" t="s">
        <v>17</v>
      </c>
      <c r="O5" s="95" t="s">
        <v>18</v>
      </c>
      <c r="P5" s="101">
        <v>0.3502</v>
      </c>
    </row>
    <row r="6" ht="25" customHeight="1" spans="1:18">
      <c r="A6" s="88" t="s">
        <v>13</v>
      </c>
      <c r="B6" s="92" t="s">
        <v>19</v>
      </c>
      <c r="C6" s="90">
        <v>72.34</v>
      </c>
      <c r="D6" s="90">
        <v>36.81</v>
      </c>
      <c r="E6" s="90">
        <f t="shared" si="1"/>
        <v>35.53</v>
      </c>
      <c r="F6" s="91">
        <v>0.868677818131288</v>
      </c>
      <c r="G6" s="91">
        <f t="shared" si="2"/>
        <v>0.508847110865358</v>
      </c>
      <c r="H6" s="90"/>
      <c r="I6" s="102"/>
      <c r="J6" s="103" t="s">
        <v>20</v>
      </c>
      <c r="K6" s="103"/>
      <c r="N6" s="95" t="s">
        <v>21</v>
      </c>
      <c r="O6" s="95" t="s">
        <v>18</v>
      </c>
      <c r="P6" s="101">
        <v>0.3126</v>
      </c>
      <c r="Q6" s="107">
        <v>42.44</v>
      </c>
      <c r="R6" s="108">
        <f t="shared" ref="R6:R59" si="3">ROUND(D6,2)</f>
        <v>36.81</v>
      </c>
    </row>
    <row r="7" ht="25" customHeight="1" spans="1:18">
      <c r="A7" s="88" t="s">
        <v>13</v>
      </c>
      <c r="B7" s="89" t="s">
        <v>22</v>
      </c>
      <c r="C7" s="90">
        <v>44.82</v>
      </c>
      <c r="D7" s="90">
        <v>16.18</v>
      </c>
      <c r="E7" s="90">
        <f t="shared" si="1"/>
        <v>28.64</v>
      </c>
      <c r="F7" s="91">
        <v>0.823797352806937</v>
      </c>
      <c r="G7" s="91">
        <f t="shared" si="2"/>
        <v>0.360999553770638</v>
      </c>
      <c r="H7" s="90"/>
      <c r="I7" s="102"/>
      <c r="J7" s="103" t="s">
        <v>23</v>
      </c>
      <c r="K7" s="103"/>
      <c r="N7" s="95" t="s">
        <v>24</v>
      </c>
      <c r="O7" s="95" t="s">
        <v>18</v>
      </c>
      <c r="P7" s="101">
        <v>0.2406</v>
      </c>
      <c r="Q7" s="107">
        <v>184.05</v>
      </c>
      <c r="R7" s="108">
        <f t="shared" si="3"/>
        <v>16.18</v>
      </c>
    </row>
    <row r="8" ht="25" customHeight="1" spans="1:18">
      <c r="A8" s="88" t="s">
        <v>13</v>
      </c>
      <c r="B8" s="89" t="s">
        <v>25</v>
      </c>
      <c r="C8" s="90">
        <v>42.55</v>
      </c>
      <c r="D8" s="90">
        <v>8.83</v>
      </c>
      <c r="E8" s="90">
        <f t="shared" si="1"/>
        <v>33.72</v>
      </c>
      <c r="F8" s="91">
        <v>0.76052385953481</v>
      </c>
      <c r="G8" s="91">
        <f t="shared" si="2"/>
        <v>0.207520564042303</v>
      </c>
      <c r="H8" s="90"/>
      <c r="I8" s="102"/>
      <c r="J8" s="103" t="s">
        <v>26</v>
      </c>
      <c r="K8" s="103"/>
      <c r="N8" s="95" t="s">
        <v>27</v>
      </c>
      <c r="O8" s="95" t="s">
        <v>18</v>
      </c>
      <c r="P8" s="101">
        <v>0.2341</v>
      </c>
      <c r="Q8" s="107">
        <v>52.3</v>
      </c>
      <c r="R8" s="108">
        <f t="shared" si="3"/>
        <v>8.83</v>
      </c>
    </row>
    <row r="9" ht="25" customHeight="1" spans="1:18">
      <c r="A9" s="88" t="s">
        <v>13</v>
      </c>
      <c r="B9" s="92" t="s">
        <v>28</v>
      </c>
      <c r="C9" s="90">
        <v>107.39</v>
      </c>
      <c r="D9" s="90">
        <v>0</v>
      </c>
      <c r="E9" s="90">
        <f t="shared" si="1"/>
        <v>107.39</v>
      </c>
      <c r="F9" s="91">
        <v>0.757469345491224</v>
      </c>
      <c r="G9" s="91">
        <f t="shared" si="2"/>
        <v>0</v>
      </c>
      <c r="H9" s="90"/>
      <c r="I9" s="102"/>
      <c r="J9" s="103" t="s">
        <v>29</v>
      </c>
      <c r="K9" s="103"/>
      <c r="N9" s="95" t="s">
        <v>30</v>
      </c>
      <c r="O9" s="95" t="s">
        <v>18</v>
      </c>
      <c r="P9" s="101">
        <v>0.2337</v>
      </c>
      <c r="Q9" s="107">
        <v>83.4</v>
      </c>
      <c r="R9" s="108">
        <f t="shared" si="3"/>
        <v>0</v>
      </c>
    </row>
    <row r="10" ht="25" customHeight="1" spans="1:18">
      <c r="A10" s="88" t="s">
        <v>13</v>
      </c>
      <c r="B10" s="89" t="s">
        <v>31</v>
      </c>
      <c r="C10" s="90">
        <v>95.06</v>
      </c>
      <c r="D10" s="90">
        <v>83.4</v>
      </c>
      <c r="E10" s="90">
        <f t="shared" si="1"/>
        <v>11.66</v>
      </c>
      <c r="F10" s="91">
        <v>0.755357330213911</v>
      </c>
      <c r="G10" s="91">
        <f t="shared" si="2"/>
        <v>0.877340626972439</v>
      </c>
      <c r="H10" s="90"/>
      <c r="I10" s="99">
        <f>ROUND($H$4*C10/(SUM($C$5,$C$10,$C$14,$C$15,$C$20)),2)</f>
        <v>62.24</v>
      </c>
      <c r="J10" s="103" t="s">
        <v>32</v>
      </c>
      <c r="K10" s="103" t="s">
        <v>16</v>
      </c>
      <c r="N10" s="95" t="s">
        <v>33</v>
      </c>
      <c r="O10" s="95" t="s">
        <v>18</v>
      </c>
      <c r="P10" s="101">
        <v>0.1975</v>
      </c>
      <c r="Q10" s="107">
        <v>64.06</v>
      </c>
      <c r="R10" s="108">
        <f t="shared" si="3"/>
        <v>83.4</v>
      </c>
    </row>
    <row r="11" ht="25" customHeight="1" spans="1:18">
      <c r="A11" s="88" t="s">
        <v>13</v>
      </c>
      <c r="B11" s="89" t="s">
        <v>34</v>
      </c>
      <c r="C11" s="90">
        <v>44.04</v>
      </c>
      <c r="D11" s="90">
        <v>0</v>
      </c>
      <c r="E11" s="90">
        <f t="shared" si="1"/>
        <v>44.04</v>
      </c>
      <c r="F11" s="91">
        <v>0.725684860651098</v>
      </c>
      <c r="G11" s="91">
        <f t="shared" si="2"/>
        <v>0</v>
      </c>
      <c r="H11" s="90"/>
      <c r="I11" s="102"/>
      <c r="J11" s="103" t="s">
        <v>26</v>
      </c>
      <c r="K11" s="103"/>
      <c r="N11" s="95" t="s">
        <v>35</v>
      </c>
      <c r="O11" s="95" t="s">
        <v>18</v>
      </c>
      <c r="P11" s="101">
        <v>0.1982</v>
      </c>
      <c r="Q11" s="107">
        <v>50.108</v>
      </c>
      <c r="R11" s="108">
        <f t="shared" si="3"/>
        <v>0</v>
      </c>
    </row>
    <row r="12" ht="25" customHeight="1" spans="1:18">
      <c r="A12" s="88" t="s">
        <v>13</v>
      </c>
      <c r="B12" s="92" t="s">
        <v>36</v>
      </c>
      <c r="C12" s="90">
        <v>89.54</v>
      </c>
      <c r="D12" s="90">
        <v>0.75</v>
      </c>
      <c r="E12" s="90">
        <f t="shared" si="1"/>
        <v>88.79</v>
      </c>
      <c r="F12" s="91">
        <v>0.724139949351287</v>
      </c>
      <c r="G12" s="91">
        <f t="shared" si="2"/>
        <v>0.0083761447397811</v>
      </c>
      <c r="H12" s="90"/>
      <c r="I12" s="99"/>
      <c r="J12" s="103" t="s">
        <v>37</v>
      </c>
      <c r="K12" s="103"/>
      <c r="N12" s="95" t="s">
        <v>38</v>
      </c>
      <c r="O12" s="95" t="s">
        <v>18</v>
      </c>
      <c r="P12" s="101">
        <v>0.1476</v>
      </c>
      <c r="Q12" s="107">
        <v>29.319524</v>
      </c>
      <c r="R12" s="108">
        <f t="shared" si="3"/>
        <v>0.75</v>
      </c>
    </row>
    <row r="13" ht="25" customHeight="1" spans="1:18">
      <c r="A13" s="88" t="s">
        <v>13</v>
      </c>
      <c r="B13" s="92" t="s">
        <v>39</v>
      </c>
      <c r="C13" s="90">
        <v>158.93</v>
      </c>
      <c r="D13" s="90">
        <v>43.69</v>
      </c>
      <c r="E13" s="90">
        <f t="shared" si="1"/>
        <v>115.24</v>
      </c>
      <c r="F13" s="91">
        <v>0.644082237905986</v>
      </c>
      <c r="G13" s="91">
        <f t="shared" si="2"/>
        <v>0.274900899767193</v>
      </c>
      <c r="H13" s="90"/>
      <c r="I13" s="99"/>
      <c r="J13" s="103" t="s">
        <v>40</v>
      </c>
      <c r="K13" s="103"/>
      <c r="N13" s="95"/>
      <c r="O13" s="95"/>
      <c r="P13" s="95"/>
      <c r="Q13" s="107">
        <v>280.063355</v>
      </c>
      <c r="R13" s="108">
        <f t="shared" si="3"/>
        <v>43.69</v>
      </c>
    </row>
    <row r="14" ht="25" customHeight="1" spans="1:18">
      <c r="A14" s="88" t="s">
        <v>13</v>
      </c>
      <c r="B14" s="89" t="s">
        <v>41</v>
      </c>
      <c r="C14" s="90">
        <v>42.44</v>
      </c>
      <c r="D14" s="90">
        <v>42.44</v>
      </c>
      <c r="E14" s="90">
        <f t="shared" si="1"/>
        <v>0</v>
      </c>
      <c r="F14" s="91">
        <v>0.595108125509023</v>
      </c>
      <c r="G14" s="91">
        <f t="shared" si="2"/>
        <v>1</v>
      </c>
      <c r="H14" s="90"/>
      <c r="I14" s="99">
        <f>ROUND($H$4*C14/(SUM($C$5,$C$10,$C$14,$C$15,$C$20)),2)</f>
        <v>27.79</v>
      </c>
      <c r="J14" s="103" t="s">
        <v>23</v>
      </c>
      <c r="K14" s="103" t="s">
        <v>16</v>
      </c>
      <c r="N14" s="103">
        <v>10000</v>
      </c>
      <c r="O14" s="95"/>
      <c r="P14" s="95"/>
      <c r="Q14" s="107">
        <v>36.8117</v>
      </c>
      <c r="R14" s="108">
        <f t="shared" si="3"/>
        <v>42.44</v>
      </c>
    </row>
    <row r="15" ht="25" customHeight="1" spans="1:18">
      <c r="A15" s="88" t="s">
        <v>13</v>
      </c>
      <c r="B15" s="89" t="s">
        <v>42</v>
      </c>
      <c r="C15" s="90">
        <v>184.05</v>
      </c>
      <c r="D15" s="90">
        <v>184.05</v>
      </c>
      <c r="E15" s="90">
        <f t="shared" si="1"/>
        <v>0</v>
      </c>
      <c r="F15" s="91">
        <v>0.585667561560461</v>
      </c>
      <c r="G15" s="91">
        <f t="shared" si="2"/>
        <v>1</v>
      </c>
      <c r="H15" s="90"/>
      <c r="I15" s="99">
        <f>ROUND($H$4*C15/(SUM($C$5,$C$10,$C$14,$C$15,$C$20)),2)</f>
        <v>120.51</v>
      </c>
      <c r="J15" s="103" t="s">
        <v>15</v>
      </c>
      <c r="K15" s="103" t="s">
        <v>16</v>
      </c>
      <c r="N15" s="95"/>
      <c r="O15" s="95"/>
      <c r="P15" s="95"/>
      <c r="Q15" s="107">
        <v>16.175</v>
      </c>
      <c r="R15" s="108">
        <f t="shared" si="3"/>
        <v>184.05</v>
      </c>
    </row>
    <row r="16" ht="25" customHeight="1" spans="1:18">
      <c r="A16" s="88" t="s">
        <v>13</v>
      </c>
      <c r="B16" s="92" t="s">
        <v>43</v>
      </c>
      <c r="C16" s="90">
        <v>338.98</v>
      </c>
      <c r="D16" s="90">
        <v>81.92</v>
      </c>
      <c r="E16" s="90">
        <f t="shared" si="1"/>
        <v>257.06</v>
      </c>
      <c r="F16" s="91">
        <v>0.579456927461549</v>
      </c>
      <c r="G16" s="91">
        <f t="shared" si="2"/>
        <v>0.241666174995575</v>
      </c>
      <c r="H16" s="90"/>
      <c r="I16" s="99"/>
      <c r="J16" s="103" t="s">
        <v>26</v>
      </c>
      <c r="K16" s="103"/>
      <c r="N16" s="95"/>
      <c r="O16" s="95"/>
      <c r="P16" s="95"/>
      <c r="Q16" s="107">
        <v>60.33327</v>
      </c>
      <c r="R16" s="108">
        <f t="shared" si="3"/>
        <v>81.92</v>
      </c>
    </row>
    <row r="17" ht="25" customHeight="1" spans="1:18">
      <c r="A17" s="88" t="s">
        <v>13</v>
      </c>
      <c r="B17" s="92" t="s">
        <v>44</v>
      </c>
      <c r="C17" s="90">
        <v>533.19</v>
      </c>
      <c r="D17" s="90">
        <v>280.06</v>
      </c>
      <c r="E17" s="90">
        <f t="shared" si="1"/>
        <v>253.13</v>
      </c>
      <c r="F17" s="91">
        <v>0.578241150549254</v>
      </c>
      <c r="G17" s="91">
        <f t="shared" si="2"/>
        <v>0.525253661921641</v>
      </c>
      <c r="H17" s="90"/>
      <c r="I17" s="99"/>
      <c r="J17" s="103" t="s">
        <v>45</v>
      </c>
      <c r="K17" s="103"/>
      <c r="N17" s="104" t="s">
        <v>20</v>
      </c>
      <c r="O17" s="95"/>
      <c r="P17" s="105">
        <v>0.8687</v>
      </c>
      <c r="Q17" s="107">
        <v>14.247302</v>
      </c>
      <c r="R17" s="108">
        <f t="shared" si="3"/>
        <v>280.06</v>
      </c>
    </row>
    <row r="18" ht="25" customHeight="1" spans="1:18">
      <c r="A18" s="88" t="s">
        <v>13</v>
      </c>
      <c r="B18" s="89" t="s">
        <v>46</v>
      </c>
      <c r="C18" s="90">
        <v>201.72</v>
      </c>
      <c r="D18" s="90">
        <v>60.33</v>
      </c>
      <c r="E18" s="90">
        <f t="shared" si="1"/>
        <v>141.39</v>
      </c>
      <c r="F18" s="91">
        <v>0.57817162821514</v>
      </c>
      <c r="G18" s="91">
        <f t="shared" si="2"/>
        <v>0.299077929803688</v>
      </c>
      <c r="H18" s="90"/>
      <c r="I18" s="99"/>
      <c r="J18" s="103" t="s">
        <v>47</v>
      </c>
      <c r="K18" s="103"/>
      <c r="N18" s="104" t="s">
        <v>29</v>
      </c>
      <c r="O18" s="95"/>
      <c r="P18" s="105">
        <v>0.7575</v>
      </c>
      <c r="Q18" s="107">
        <v>43.694465</v>
      </c>
      <c r="R18" s="108">
        <f t="shared" si="3"/>
        <v>60.33</v>
      </c>
    </row>
    <row r="19" ht="25" customHeight="1" spans="1:18">
      <c r="A19" s="88" t="s">
        <v>13</v>
      </c>
      <c r="B19" s="89" t="s">
        <v>48</v>
      </c>
      <c r="C19" s="90">
        <v>50.99</v>
      </c>
      <c r="D19" s="90">
        <v>14.25</v>
      </c>
      <c r="E19" s="90">
        <f t="shared" si="1"/>
        <v>36.74</v>
      </c>
      <c r="F19" s="91">
        <v>0.575667379852214</v>
      </c>
      <c r="G19" s="91">
        <f t="shared" si="2"/>
        <v>0.279466562070994</v>
      </c>
      <c r="H19" s="90"/>
      <c r="I19" s="99"/>
      <c r="J19" s="103" t="s">
        <v>23</v>
      </c>
      <c r="K19" s="103"/>
      <c r="N19" s="104" t="s">
        <v>37</v>
      </c>
      <c r="O19" s="95"/>
      <c r="P19" s="105">
        <v>0.7544</v>
      </c>
      <c r="Q19" s="107">
        <v>68.5033</v>
      </c>
      <c r="R19" s="108">
        <f t="shared" si="3"/>
        <v>14.25</v>
      </c>
    </row>
    <row r="20" ht="25" customHeight="1" spans="1:18">
      <c r="A20" s="88" t="s">
        <v>13</v>
      </c>
      <c r="B20" s="89" t="s">
        <v>49</v>
      </c>
      <c r="C20" s="90">
        <v>52.3</v>
      </c>
      <c r="D20" s="90">
        <v>52.3</v>
      </c>
      <c r="E20" s="90">
        <f t="shared" si="1"/>
        <v>0</v>
      </c>
      <c r="F20" s="91">
        <v>0.563892979319255</v>
      </c>
      <c r="G20" s="91">
        <f t="shared" si="2"/>
        <v>1</v>
      </c>
      <c r="H20" s="90"/>
      <c r="I20" s="99">
        <f>ROUND($H$4*C20/(SUM($C$5,$C$10,$C$14,$C$15,$C$20)),2)</f>
        <v>34.24</v>
      </c>
      <c r="J20" s="103" t="s">
        <v>26</v>
      </c>
      <c r="K20" s="103" t="s">
        <v>16</v>
      </c>
      <c r="N20" s="104" t="s">
        <v>40</v>
      </c>
      <c r="O20" s="95"/>
      <c r="P20" s="105">
        <v>0.6441</v>
      </c>
      <c r="Q20" s="107">
        <v>81.91629</v>
      </c>
      <c r="R20" s="108">
        <f t="shared" si="3"/>
        <v>52.3</v>
      </c>
    </row>
    <row r="21" ht="25" customHeight="1" spans="1:18">
      <c r="A21" s="88" t="s">
        <v>13</v>
      </c>
      <c r="B21" s="92" t="s">
        <v>50</v>
      </c>
      <c r="C21" s="90">
        <v>580.09</v>
      </c>
      <c r="D21" s="90">
        <v>109.99</v>
      </c>
      <c r="E21" s="90">
        <f t="shared" si="1"/>
        <v>470.1</v>
      </c>
      <c r="F21" s="91">
        <v>0.529289977395984</v>
      </c>
      <c r="G21" s="91">
        <f t="shared" si="2"/>
        <v>0.189608509024462</v>
      </c>
      <c r="H21" s="90"/>
      <c r="I21" s="102"/>
      <c r="J21" s="103" t="s">
        <v>32</v>
      </c>
      <c r="K21" s="103"/>
      <c r="N21" s="104" t="s">
        <v>32</v>
      </c>
      <c r="O21" s="95"/>
      <c r="P21" s="105">
        <v>0.5706</v>
      </c>
      <c r="Q21" s="107">
        <v>8.833509</v>
      </c>
      <c r="R21" s="108">
        <f t="shared" si="3"/>
        <v>109.99</v>
      </c>
    </row>
    <row r="22" ht="25" customHeight="1" spans="1:18">
      <c r="A22" s="88" t="s">
        <v>13</v>
      </c>
      <c r="B22" s="92" t="s">
        <v>51</v>
      </c>
      <c r="C22" s="90">
        <v>93.26</v>
      </c>
      <c r="D22" s="90">
        <v>10.81</v>
      </c>
      <c r="E22" s="90">
        <f t="shared" si="1"/>
        <v>82.45</v>
      </c>
      <c r="F22" s="91">
        <v>0.512479165989734</v>
      </c>
      <c r="G22" s="91">
        <f t="shared" si="2"/>
        <v>0.115912502680678</v>
      </c>
      <c r="H22" s="90"/>
      <c r="I22" s="99"/>
      <c r="J22" s="103" t="s">
        <v>52</v>
      </c>
      <c r="K22" s="103"/>
      <c r="N22" s="104" t="s">
        <v>26</v>
      </c>
      <c r="O22" s="95"/>
      <c r="P22" s="105">
        <v>0.5589</v>
      </c>
      <c r="Q22" s="107">
        <v>109.988095</v>
      </c>
      <c r="R22" s="108">
        <f t="shared" si="3"/>
        <v>10.81</v>
      </c>
    </row>
    <row r="23" ht="25" customHeight="1" spans="1:18">
      <c r="A23" s="88" t="s">
        <v>13</v>
      </c>
      <c r="B23" s="89" t="s">
        <v>53</v>
      </c>
      <c r="C23" s="90">
        <v>66.25</v>
      </c>
      <c r="D23" s="90">
        <v>0</v>
      </c>
      <c r="E23" s="90">
        <f t="shared" si="1"/>
        <v>66.25</v>
      </c>
      <c r="F23" s="91">
        <v>0.487305692971105</v>
      </c>
      <c r="G23" s="91">
        <f t="shared" si="2"/>
        <v>0</v>
      </c>
      <c r="H23" s="90"/>
      <c r="I23" s="99"/>
      <c r="J23" s="103" t="s">
        <v>27</v>
      </c>
      <c r="K23" s="103"/>
      <c r="N23" s="104" t="s">
        <v>52</v>
      </c>
      <c r="O23" s="95"/>
      <c r="P23" s="105">
        <v>0.5155</v>
      </c>
      <c r="Q23" s="107">
        <v>45.24314</v>
      </c>
      <c r="R23" s="108">
        <f t="shared" si="3"/>
        <v>0</v>
      </c>
    </row>
    <row r="24" ht="25" customHeight="1" spans="1:18">
      <c r="A24" s="88" t="s">
        <v>13</v>
      </c>
      <c r="B24" s="89" t="s">
        <v>54</v>
      </c>
      <c r="C24" s="90">
        <v>121.71</v>
      </c>
      <c r="D24" s="90">
        <v>0</v>
      </c>
      <c r="E24" s="90">
        <f t="shared" si="1"/>
        <v>121.71</v>
      </c>
      <c r="F24" s="91">
        <v>0.455956868361623</v>
      </c>
      <c r="G24" s="91">
        <f t="shared" si="2"/>
        <v>0</v>
      </c>
      <c r="H24" s="90"/>
      <c r="I24" s="99"/>
      <c r="J24" s="103" t="s">
        <v>45</v>
      </c>
      <c r="K24" s="103"/>
      <c r="N24" s="104" t="s">
        <v>55</v>
      </c>
      <c r="O24" s="95"/>
      <c r="P24" s="105">
        <v>0.4506</v>
      </c>
      <c r="Q24" s="107">
        <v>81.98744</v>
      </c>
      <c r="R24" s="108">
        <f t="shared" si="3"/>
        <v>0</v>
      </c>
    </row>
    <row r="25" ht="25" customHeight="1" spans="1:18">
      <c r="A25" s="88" t="s">
        <v>13</v>
      </c>
      <c r="B25" s="92" t="s">
        <v>56</v>
      </c>
      <c r="C25" s="90">
        <v>246.64</v>
      </c>
      <c r="D25" s="90">
        <v>27.42</v>
      </c>
      <c r="E25" s="90">
        <f t="shared" si="1"/>
        <v>219.22</v>
      </c>
      <c r="F25" s="91">
        <v>0.450587314745227</v>
      </c>
      <c r="G25" s="91">
        <f t="shared" si="2"/>
        <v>0.11117418099254</v>
      </c>
      <c r="H25" s="90"/>
      <c r="I25" s="99"/>
      <c r="J25" s="103" t="s">
        <v>55</v>
      </c>
      <c r="K25" s="103"/>
      <c r="N25" s="104" t="s">
        <v>45</v>
      </c>
      <c r="O25" s="95"/>
      <c r="P25" s="105">
        <v>0.4472</v>
      </c>
      <c r="Q25" s="107">
        <v>10.81472</v>
      </c>
      <c r="R25" s="108">
        <f t="shared" si="3"/>
        <v>27.42</v>
      </c>
    </row>
    <row r="26" ht="25" customHeight="1" spans="1:18">
      <c r="A26" s="88" t="s">
        <v>13</v>
      </c>
      <c r="B26" s="89" t="s">
        <v>57</v>
      </c>
      <c r="C26" s="90">
        <v>25.71</v>
      </c>
      <c r="D26" s="90">
        <v>0</v>
      </c>
      <c r="E26" s="90">
        <f t="shared" si="1"/>
        <v>25.71</v>
      </c>
      <c r="F26" s="91">
        <v>0.446677023937634</v>
      </c>
      <c r="G26" s="91">
        <f t="shared" si="2"/>
        <v>0</v>
      </c>
      <c r="H26" s="90"/>
      <c r="I26" s="99"/>
      <c r="J26" s="103" t="s">
        <v>47</v>
      </c>
      <c r="K26" s="103"/>
      <c r="N26" s="104" t="s">
        <v>47</v>
      </c>
      <c r="O26" s="95"/>
      <c r="P26" s="105">
        <v>0.4283</v>
      </c>
      <c r="Q26" s="107">
        <v>27.416041</v>
      </c>
      <c r="R26" s="108">
        <f t="shared" si="3"/>
        <v>0</v>
      </c>
    </row>
    <row r="27" ht="25" customHeight="1" spans="1:18">
      <c r="A27" s="88" t="s">
        <v>13</v>
      </c>
      <c r="B27" s="89" t="s">
        <v>58</v>
      </c>
      <c r="C27" s="90">
        <v>32.22</v>
      </c>
      <c r="D27" s="90">
        <v>0</v>
      </c>
      <c r="E27" s="90">
        <f t="shared" si="1"/>
        <v>32.22</v>
      </c>
      <c r="F27" s="91">
        <v>0.421339796413569</v>
      </c>
      <c r="G27" s="91">
        <f t="shared" si="2"/>
        <v>0</v>
      </c>
      <c r="H27" s="90"/>
      <c r="I27" s="99"/>
      <c r="J27" s="103" t="s">
        <v>47</v>
      </c>
      <c r="K27" s="103"/>
      <c r="N27" s="104" t="s">
        <v>23</v>
      </c>
      <c r="O27" s="95"/>
      <c r="P27" s="105">
        <v>0.4174</v>
      </c>
      <c r="Q27" s="107">
        <v>1.9923</v>
      </c>
      <c r="R27" s="108">
        <f t="shared" si="3"/>
        <v>0</v>
      </c>
    </row>
    <row r="28" ht="25" customHeight="1" spans="1:18">
      <c r="A28" s="88" t="s">
        <v>13</v>
      </c>
      <c r="B28" s="89" t="s">
        <v>59</v>
      </c>
      <c r="C28" s="90">
        <v>59.76</v>
      </c>
      <c r="D28" s="90">
        <v>0</v>
      </c>
      <c r="E28" s="90">
        <f t="shared" si="1"/>
        <v>59.76</v>
      </c>
      <c r="F28" s="91">
        <v>0.414565626167576</v>
      </c>
      <c r="G28" s="91">
        <f t="shared" si="2"/>
        <v>0</v>
      </c>
      <c r="H28" s="90"/>
      <c r="I28" s="99"/>
      <c r="J28" s="103" t="s">
        <v>27</v>
      </c>
      <c r="K28" s="103"/>
      <c r="N28" s="104" t="s">
        <v>15</v>
      </c>
      <c r="O28" s="95"/>
      <c r="P28" s="105">
        <v>0.4087</v>
      </c>
      <c r="Q28" s="107">
        <v>50.3141</v>
      </c>
      <c r="R28" s="108">
        <f t="shared" si="3"/>
        <v>0</v>
      </c>
    </row>
    <row r="29" ht="25" customHeight="1" spans="1:18">
      <c r="A29" s="88" t="s">
        <v>13</v>
      </c>
      <c r="B29" s="92" t="s">
        <v>60</v>
      </c>
      <c r="C29" s="90">
        <v>520.08</v>
      </c>
      <c r="D29" s="90">
        <v>81.99</v>
      </c>
      <c r="E29" s="90">
        <f t="shared" si="1"/>
        <v>438.09</v>
      </c>
      <c r="F29" s="91">
        <v>0.384667372373432</v>
      </c>
      <c r="G29" s="91">
        <f t="shared" si="2"/>
        <v>0.15764882325796</v>
      </c>
      <c r="H29" s="90">
        <f t="shared" ref="H29:H32" si="4">ROUND(E29*5%,2)</f>
        <v>21.9</v>
      </c>
      <c r="I29" s="99"/>
      <c r="J29" s="103" t="s">
        <v>47</v>
      </c>
      <c r="K29" s="103" t="s">
        <v>18</v>
      </c>
      <c r="Q29" s="107">
        <v>0.325</v>
      </c>
      <c r="R29" s="108">
        <f t="shared" si="3"/>
        <v>81.99</v>
      </c>
    </row>
    <row r="30" ht="25" customHeight="1" spans="1:18">
      <c r="A30" s="88" t="s">
        <v>13</v>
      </c>
      <c r="B30" s="89" t="s">
        <v>61</v>
      </c>
      <c r="C30" s="90">
        <v>197.48</v>
      </c>
      <c r="D30" s="90">
        <v>0</v>
      </c>
      <c r="E30" s="90">
        <f t="shared" si="1"/>
        <v>197.48</v>
      </c>
      <c r="F30" s="91">
        <v>0.378902117010005</v>
      </c>
      <c r="G30" s="91">
        <f t="shared" si="2"/>
        <v>0</v>
      </c>
      <c r="H30" s="90">
        <f t="shared" si="4"/>
        <v>9.87</v>
      </c>
      <c r="I30" s="99"/>
      <c r="J30" s="103" t="s">
        <v>33</v>
      </c>
      <c r="K30" s="103" t="s">
        <v>18</v>
      </c>
      <c r="Q30" s="107">
        <v>3.27725</v>
      </c>
      <c r="R30" s="108">
        <f t="shared" si="3"/>
        <v>0</v>
      </c>
    </row>
    <row r="31" ht="25" customHeight="1" spans="1:18">
      <c r="A31" s="88" t="s">
        <v>13</v>
      </c>
      <c r="B31" s="92" t="s">
        <v>62</v>
      </c>
      <c r="C31" s="90">
        <v>251.82</v>
      </c>
      <c r="D31" s="90">
        <v>45.24</v>
      </c>
      <c r="E31" s="90">
        <f t="shared" si="1"/>
        <v>206.58</v>
      </c>
      <c r="F31" s="91">
        <v>0.376125967918206</v>
      </c>
      <c r="G31" s="91">
        <f t="shared" si="2"/>
        <v>0.179652132475578</v>
      </c>
      <c r="H31" s="90">
        <f t="shared" si="4"/>
        <v>10.33</v>
      </c>
      <c r="I31" s="99"/>
      <c r="J31" s="103" t="s">
        <v>17</v>
      </c>
      <c r="K31" s="103" t="s">
        <v>18</v>
      </c>
      <c r="Q31" s="107">
        <v>0.75</v>
      </c>
      <c r="R31" s="108">
        <f t="shared" si="3"/>
        <v>45.24</v>
      </c>
    </row>
    <row r="32" ht="25" customHeight="1" spans="1:18">
      <c r="A32" s="88" t="s">
        <v>13</v>
      </c>
      <c r="B32" s="92" t="s">
        <v>63</v>
      </c>
      <c r="C32" s="90">
        <v>519.2</v>
      </c>
      <c r="D32" s="90">
        <v>0</v>
      </c>
      <c r="E32" s="90">
        <f t="shared" si="1"/>
        <v>519.2</v>
      </c>
      <c r="F32" s="91">
        <v>0.360718952706334</v>
      </c>
      <c r="G32" s="91">
        <f t="shared" si="2"/>
        <v>0</v>
      </c>
      <c r="H32" s="90">
        <f t="shared" si="4"/>
        <v>25.96</v>
      </c>
      <c r="I32" s="99"/>
      <c r="J32" s="103" t="s">
        <v>23</v>
      </c>
      <c r="K32" s="103" t="s">
        <v>18</v>
      </c>
      <c r="Q32" s="107">
        <v>0</v>
      </c>
      <c r="R32" s="108">
        <f t="shared" si="3"/>
        <v>0</v>
      </c>
    </row>
    <row r="33" ht="25" customHeight="1" spans="1:18">
      <c r="A33" s="88" t="s">
        <v>13</v>
      </c>
      <c r="B33" s="89" t="s">
        <v>64</v>
      </c>
      <c r="C33" s="90">
        <v>55.7</v>
      </c>
      <c r="D33" s="90">
        <v>29.32</v>
      </c>
      <c r="E33" s="90">
        <f t="shared" si="1"/>
        <v>26.38</v>
      </c>
      <c r="F33" s="91">
        <v>0.351670336946556</v>
      </c>
      <c r="G33" s="91">
        <f t="shared" si="2"/>
        <v>0.526391382405745</v>
      </c>
      <c r="H33" s="90"/>
      <c r="I33" s="99">
        <v>0</v>
      </c>
      <c r="J33" s="103" t="s">
        <v>21</v>
      </c>
      <c r="K33" s="103"/>
      <c r="Q33" s="107">
        <v>0</v>
      </c>
      <c r="R33" s="108">
        <f t="shared" si="3"/>
        <v>29.32</v>
      </c>
    </row>
    <row r="34" ht="25" customHeight="1" spans="1:18">
      <c r="A34" s="88" t="s">
        <v>13</v>
      </c>
      <c r="B34" s="89" t="s">
        <v>65</v>
      </c>
      <c r="C34" s="90">
        <v>63.77</v>
      </c>
      <c r="D34" s="90">
        <v>50.11</v>
      </c>
      <c r="E34" s="90">
        <f t="shared" si="1"/>
        <v>13.66</v>
      </c>
      <c r="F34" s="91">
        <v>0.341305945334795</v>
      </c>
      <c r="G34" s="91">
        <f t="shared" si="2"/>
        <v>0.785792692488631</v>
      </c>
      <c r="H34" s="90"/>
      <c r="I34" s="99">
        <v>0</v>
      </c>
      <c r="J34" s="103" t="s">
        <v>33</v>
      </c>
      <c r="K34" s="103"/>
      <c r="Q34" s="107">
        <v>0</v>
      </c>
      <c r="R34" s="108">
        <f t="shared" si="3"/>
        <v>50.11</v>
      </c>
    </row>
    <row r="35" ht="25" customHeight="1" spans="1:18">
      <c r="A35" s="88" t="s">
        <v>13</v>
      </c>
      <c r="B35" s="89" t="s">
        <v>66</v>
      </c>
      <c r="C35" s="90">
        <v>154.93</v>
      </c>
      <c r="D35" s="90">
        <v>0</v>
      </c>
      <c r="E35" s="90">
        <f t="shared" si="1"/>
        <v>154.93</v>
      </c>
      <c r="F35" s="91">
        <v>0.325820794799723</v>
      </c>
      <c r="G35" s="91">
        <f t="shared" si="2"/>
        <v>0</v>
      </c>
      <c r="H35" s="90">
        <f t="shared" ref="H35:H59" si="5">ROUND(E35*5%,2)</f>
        <v>7.75</v>
      </c>
      <c r="I35" s="99"/>
      <c r="J35" s="103" t="s">
        <v>17</v>
      </c>
      <c r="K35" s="103" t="s">
        <v>18</v>
      </c>
      <c r="Q35" s="107">
        <v>0</v>
      </c>
      <c r="R35" s="108">
        <f t="shared" si="3"/>
        <v>0</v>
      </c>
    </row>
    <row r="36" ht="25" customHeight="1" spans="1:18">
      <c r="A36" s="88" t="s">
        <v>13</v>
      </c>
      <c r="B36" s="89" t="s">
        <v>67</v>
      </c>
      <c r="C36" s="90">
        <v>109.47</v>
      </c>
      <c r="D36" s="90">
        <v>0</v>
      </c>
      <c r="E36" s="90">
        <f t="shared" si="1"/>
        <v>109.47</v>
      </c>
      <c r="F36" s="91">
        <v>0.324984954759611</v>
      </c>
      <c r="G36" s="91">
        <f t="shared" si="2"/>
        <v>0</v>
      </c>
      <c r="H36" s="90">
        <f t="shared" si="5"/>
        <v>5.47</v>
      </c>
      <c r="I36" s="99"/>
      <c r="J36" s="103" t="s">
        <v>30</v>
      </c>
      <c r="K36" s="103" t="s">
        <v>18</v>
      </c>
      <c r="Q36" s="107">
        <v>0</v>
      </c>
      <c r="R36" s="108">
        <f t="shared" si="3"/>
        <v>0</v>
      </c>
    </row>
    <row r="37" ht="25" customHeight="1" spans="1:18">
      <c r="A37" s="88" t="s">
        <v>13</v>
      </c>
      <c r="B37" s="89" t="s">
        <v>68</v>
      </c>
      <c r="C37" s="90">
        <v>80.22</v>
      </c>
      <c r="D37" s="90">
        <v>0</v>
      </c>
      <c r="E37" s="90">
        <f t="shared" si="1"/>
        <v>80.22</v>
      </c>
      <c r="F37" s="91">
        <v>0.313330988035599</v>
      </c>
      <c r="G37" s="91">
        <f t="shared" si="2"/>
        <v>0</v>
      </c>
      <c r="H37" s="90">
        <f t="shared" si="5"/>
        <v>4.01</v>
      </c>
      <c r="I37" s="99"/>
      <c r="J37" s="103" t="s">
        <v>17</v>
      </c>
      <c r="K37" s="103" t="s">
        <v>18</v>
      </c>
      <c r="Q37" s="107">
        <v>0</v>
      </c>
      <c r="R37" s="108">
        <f t="shared" si="3"/>
        <v>0</v>
      </c>
    </row>
    <row r="38" ht="25" customHeight="1" spans="1:18">
      <c r="A38" s="88" t="s">
        <v>13</v>
      </c>
      <c r="B38" s="89" t="s">
        <v>69</v>
      </c>
      <c r="C38" s="90">
        <v>58.13</v>
      </c>
      <c r="D38" s="90">
        <v>0</v>
      </c>
      <c r="E38" s="90">
        <f t="shared" si="1"/>
        <v>58.13</v>
      </c>
      <c r="F38" s="91">
        <v>0.311790020343984</v>
      </c>
      <c r="G38" s="91">
        <f t="shared" si="2"/>
        <v>0</v>
      </c>
      <c r="H38" s="90">
        <f t="shared" si="5"/>
        <v>2.91</v>
      </c>
      <c r="I38" s="99"/>
      <c r="J38" s="103" t="s">
        <v>23</v>
      </c>
      <c r="K38" s="103" t="s">
        <v>18</v>
      </c>
      <c r="Q38" s="107">
        <v>0</v>
      </c>
      <c r="R38" s="108">
        <f t="shared" si="3"/>
        <v>0</v>
      </c>
    </row>
    <row r="39" ht="25" customHeight="1" spans="1:18">
      <c r="A39" s="88" t="s">
        <v>13</v>
      </c>
      <c r="B39" s="89" t="s">
        <v>70</v>
      </c>
      <c r="C39" s="90">
        <v>157.31</v>
      </c>
      <c r="D39" s="90">
        <v>0</v>
      </c>
      <c r="E39" s="90">
        <f t="shared" si="1"/>
        <v>157.31</v>
      </c>
      <c r="F39" s="91">
        <v>0.309303554299931</v>
      </c>
      <c r="G39" s="91">
        <f t="shared" si="2"/>
        <v>0</v>
      </c>
      <c r="H39" s="90">
        <f t="shared" si="5"/>
        <v>7.87</v>
      </c>
      <c r="I39" s="99"/>
      <c r="J39" s="103" t="s">
        <v>26</v>
      </c>
      <c r="K39" s="103" t="s">
        <v>18</v>
      </c>
      <c r="Q39" s="107">
        <v>0</v>
      </c>
      <c r="R39" s="108">
        <f t="shared" si="3"/>
        <v>0</v>
      </c>
    </row>
    <row r="40" ht="25" customHeight="1" spans="1:18">
      <c r="A40" s="88" t="s">
        <v>13</v>
      </c>
      <c r="B40" s="92" t="s">
        <v>71</v>
      </c>
      <c r="C40" s="90">
        <v>341.46</v>
      </c>
      <c r="D40" s="90">
        <v>3.28</v>
      </c>
      <c r="E40" s="90">
        <f t="shared" si="1"/>
        <v>338.18</v>
      </c>
      <c r="F40" s="91">
        <v>0.293596261104472</v>
      </c>
      <c r="G40" s="91">
        <f t="shared" si="2"/>
        <v>0.00960581034381772</v>
      </c>
      <c r="H40" s="90">
        <f t="shared" si="5"/>
        <v>16.91</v>
      </c>
      <c r="I40" s="99"/>
      <c r="J40" s="103" t="s">
        <v>21</v>
      </c>
      <c r="K40" s="103" t="s">
        <v>18</v>
      </c>
      <c r="Q40" s="107">
        <v>0</v>
      </c>
      <c r="R40" s="108">
        <f t="shared" si="3"/>
        <v>3.28</v>
      </c>
    </row>
    <row r="41" ht="25" customHeight="1" spans="1:18">
      <c r="A41" s="88" t="s">
        <v>13</v>
      </c>
      <c r="B41" s="92" t="s">
        <v>72</v>
      </c>
      <c r="C41" s="90">
        <v>442.92</v>
      </c>
      <c r="D41" s="90">
        <v>0</v>
      </c>
      <c r="E41" s="90">
        <f t="shared" si="1"/>
        <v>442.92</v>
      </c>
      <c r="F41" s="91">
        <v>0.265089376693925</v>
      </c>
      <c r="G41" s="91">
        <f t="shared" si="2"/>
        <v>0</v>
      </c>
      <c r="H41" s="90">
        <f t="shared" si="5"/>
        <v>22.15</v>
      </c>
      <c r="I41" s="99"/>
      <c r="J41" s="103" t="s">
        <v>24</v>
      </c>
      <c r="K41" s="103" t="s">
        <v>18</v>
      </c>
      <c r="Q41" s="107">
        <v>0</v>
      </c>
      <c r="R41" s="108">
        <f t="shared" si="3"/>
        <v>0</v>
      </c>
    </row>
    <row r="42" ht="25" customHeight="1" spans="1:18">
      <c r="A42" s="88" t="s">
        <v>13</v>
      </c>
      <c r="B42" s="89" t="s">
        <v>73</v>
      </c>
      <c r="C42" s="90">
        <v>48.31</v>
      </c>
      <c r="D42" s="90">
        <v>0</v>
      </c>
      <c r="E42" s="90">
        <f t="shared" si="1"/>
        <v>48.31</v>
      </c>
      <c r="F42" s="91">
        <v>0.262487079088273</v>
      </c>
      <c r="G42" s="91">
        <f t="shared" si="2"/>
        <v>0</v>
      </c>
      <c r="H42" s="90">
        <f t="shared" si="5"/>
        <v>2.42</v>
      </c>
      <c r="I42" s="99"/>
      <c r="J42" s="103" t="s">
        <v>27</v>
      </c>
      <c r="K42" s="103" t="s">
        <v>18</v>
      </c>
      <c r="Q42" s="107">
        <v>0</v>
      </c>
      <c r="R42" s="108">
        <f t="shared" si="3"/>
        <v>0</v>
      </c>
    </row>
    <row r="43" ht="25" customHeight="1" spans="1:18">
      <c r="A43" s="88" t="s">
        <v>13</v>
      </c>
      <c r="B43" s="92" t="s">
        <v>74</v>
      </c>
      <c r="C43" s="90">
        <v>296.25</v>
      </c>
      <c r="D43" s="90">
        <v>0</v>
      </c>
      <c r="E43" s="90">
        <f t="shared" si="1"/>
        <v>296.25</v>
      </c>
      <c r="F43" s="91">
        <v>0.257754042129879</v>
      </c>
      <c r="G43" s="91">
        <f t="shared" si="2"/>
        <v>0</v>
      </c>
      <c r="H43" s="90">
        <f t="shared" si="5"/>
        <v>14.81</v>
      </c>
      <c r="I43" s="99"/>
      <c r="J43" s="103" t="s">
        <v>38</v>
      </c>
      <c r="K43" s="103" t="s">
        <v>18</v>
      </c>
      <c r="Q43" s="107">
        <v>0</v>
      </c>
      <c r="R43" s="108">
        <f t="shared" si="3"/>
        <v>0</v>
      </c>
    </row>
    <row r="44" ht="25" customHeight="1" spans="1:18">
      <c r="A44" s="88" t="s">
        <v>13</v>
      </c>
      <c r="B44" s="92" t="s">
        <v>75</v>
      </c>
      <c r="C44" s="90">
        <v>252.54</v>
      </c>
      <c r="D44" s="90">
        <v>68.5</v>
      </c>
      <c r="E44" s="90">
        <f t="shared" si="1"/>
        <v>184.04</v>
      </c>
      <c r="F44" s="91">
        <v>0.239751628080286</v>
      </c>
      <c r="G44" s="91">
        <f t="shared" si="2"/>
        <v>0.271244159341094</v>
      </c>
      <c r="H44" s="90">
        <f t="shared" si="5"/>
        <v>9.2</v>
      </c>
      <c r="I44" s="99"/>
      <c r="J44" s="103" t="s">
        <v>15</v>
      </c>
      <c r="K44" s="103" t="s">
        <v>18</v>
      </c>
      <c r="Q44" s="107">
        <v>0</v>
      </c>
      <c r="R44" s="108">
        <f t="shared" si="3"/>
        <v>68.5</v>
      </c>
    </row>
    <row r="45" ht="25" customHeight="1" spans="1:18">
      <c r="A45" s="88" t="s">
        <v>13</v>
      </c>
      <c r="B45" s="89" t="s">
        <v>76</v>
      </c>
      <c r="C45" s="90">
        <v>11.39</v>
      </c>
      <c r="D45" s="90">
        <v>0.33</v>
      </c>
      <c r="E45" s="90">
        <f t="shared" si="1"/>
        <v>11.06</v>
      </c>
      <c r="F45" s="91">
        <v>0.222912431093713</v>
      </c>
      <c r="G45" s="91">
        <f t="shared" si="2"/>
        <v>0.028972783143108</v>
      </c>
      <c r="H45" s="90">
        <f t="shared" si="5"/>
        <v>0.55</v>
      </c>
      <c r="I45" s="99"/>
      <c r="J45" s="103" t="s">
        <v>35</v>
      </c>
      <c r="K45" s="103" t="s">
        <v>18</v>
      </c>
      <c r="Q45" s="107">
        <v>0</v>
      </c>
      <c r="R45" s="108">
        <f t="shared" si="3"/>
        <v>0.33</v>
      </c>
    </row>
    <row r="46" ht="25" customHeight="1" spans="1:18">
      <c r="A46" s="88" t="s">
        <v>13</v>
      </c>
      <c r="B46" s="92" t="s">
        <v>77</v>
      </c>
      <c r="C46" s="90">
        <v>764.1</v>
      </c>
      <c r="D46" s="90">
        <v>50.31</v>
      </c>
      <c r="E46" s="90">
        <f t="shared" si="1"/>
        <v>713.79</v>
      </c>
      <c r="F46" s="91">
        <v>0.197798761668628</v>
      </c>
      <c r="G46" s="91">
        <f t="shared" si="2"/>
        <v>0.0658421672555948</v>
      </c>
      <c r="H46" s="90">
        <f t="shared" si="5"/>
        <v>35.69</v>
      </c>
      <c r="I46" s="99"/>
      <c r="J46" s="103" t="s">
        <v>35</v>
      </c>
      <c r="K46" s="103" t="s">
        <v>18</v>
      </c>
      <c r="Q46" s="107">
        <v>0</v>
      </c>
      <c r="R46" s="108">
        <f t="shared" si="3"/>
        <v>50.31</v>
      </c>
    </row>
    <row r="47" ht="25" customHeight="1" spans="1:18">
      <c r="A47" s="88" t="s">
        <v>13</v>
      </c>
      <c r="B47" s="92" t="s">
        <v>78</v>
      </c>
      <c r="C47" s="90">
        <v>204.07</v>
      </c>
      <c r="D47" s="90">
        <v>0</v>
      </c>
      <c r="E47" s="90">
        <f t="shared" si="1"/>
        <v>204.07</v>
      </c>
      <c r="F47" s="91">
        <v>0.191649398039167</v>
      </c>
      <c r="G47" s="91">
        <f t="shared" si="2"/>
        <v>0</v>
      </c>
      <c r="H47" s="90">
        <f t="shared" si="5"/>
        <v>10.2</v>
      </c>
      <c r="I47" s="99"/>
      <c r="J47" s="103" t="s">
        <v>30</v>
      </c>
      <c r="K47" s="103" t="s">
        <v>18</v>
      </c>
      <c r="Q47" s="107">
        <v>0</v>
      </c>
      <c r="R47" s="108">
        <f t="shared" si="3"/>
        <v>0</v>
      </c>
    </row>
    <row r="48" ht="25" customHeight="1" spans="1:18">
      <c r="A48" s="88" t="s">
        <v>13</v>
      </c>
      <c r="B48" s="89" t="s">
        <v>79</v>
      </c>
      <c r="C48" s="90">
        <v>33.71</v>
      </c>
      <c r="D48" s="90">
        <v>0</v>
      </c>
      <c r="E48" s="90">
        <f t="shared" si="1"/>
        <v>33.71</v>
      </c>
      <c r="F48" s="91">
        <v>0.19046726970117</v>
      </c>
      <c r="G48" s="91">
        <f t="shared" si="2"/>
        <v>0</v>
      </c>
      <c r="H48" s="90">
        <f t="shared" si="5"/>
        <v>1.69</v>
      </c>
      <c r="I48" s="99"/>
      <c r="J48" s="103" t="s">
        <v>38</v>
      </c>
      <c r="K48" s="103" t="s">
        <v>18</v>
      </c>
      <c r="Q48" s="107">
        <v>0</v>
      </c>
      <c r="R48" s="108">
        <f t="shared" si="3"/>
        <v>0</v>
      </c>
    </row>
    <row r="49" ht="25" customHeight="1" spans="1:18">
      <c r="A49" s="88" t="s">
        <v>13</v>
      </c>
      <c r="B49" s="89" t="s">
        <v>80</v>
      </c>
      <c r="C49" s="90">
        <v>116.53</v>
      </c>
      <c r="D49" s="90">
        <v>0</v>
      </c>
      <c r="E49" s="90">
        <f t="shared" si="1"/>
        <v>116.53</v>
      </c>
      <c r="F49" s="91">
        <v>0.181708660838904</v>
      </c>
      <c r="G49" s="91">
        <f t="shared" si="2"/>
        <v>0</v>
      </c>
      <c r="H49" s="90">
        <f t="shared" si="5"/>
        <v>5.83</v>
      </c>
      <c r="I49" s="99"/>
      <c r="J49" s="103" t="s">
        <v>24</v>
      </c>
      <c r="K49" s="103" t="s">
        <v>18</v>
      </c>
      <c r="Q49" s="107">
        <v>0</v>
      </c>
      <c r="R49" s="108">
        <f t="shared" si="3"/>
        <v>0</v>
      </c>
    </row>
    <row r="50" ht="25" customHeight="1" spans="1:18">
      <c r="A50" s="88" t="s">
        <v>13</v>
      </c>
      <c r="B50" s="89" t="s">
        <v>81</v>
      </c>
      <c r="C50" s="90">
        <v>77.2</v>
      </c>
      <c r="D50" s="90">
        <v>0</v>
      </c>
      <c r="E50" s="90">
        <f t="shared" si="1"/>
        <v>77.2</v>
      </c>
      <c r="F50" s="91">
        <v>0.179923507061914</v>
      </c>
      <c r="G50" s="91">
        <f t="shared" si="2"/>
        <v>0</v>
      </c>
      <c r="H50" s="90">
        <f t="shared" si="5"/>
        <v>3.86</v>
      </c>
      <c r="I50" s="99"/>
      <c r="J50" s="103" t="s">
        <v>30</v>
      </c>
      <c r="K50" s="103" t="s">
        <v>18</v>
      </c>
      <c r="Q50" s="107">
        <v>0</v>
      </c>
      <c r="R50" s="108">
        <f t="shared" si="3"/>
        <v>0</v>
      </c>
    </row>
    <row r="51" ht="25" customHeight="1" spans="1:18">
      <c r="A51" s="88" t="s">
        <v>13</v>
      </c>
      <c r="B51" s="89" t="s">
        <v>82</v>
      </c>
      <c r="C51" s="90">
        <v>24.76</v>
      </c>
      <c r="D51" s="90">
        <v>1.99</v>
      </c>
      <c r="E51" s="90">
        <f t="shared" si="1"/>
        <v>22.77</v>
      </c>
      <c r="F51" s="91">
        <v>0.174103749233147</v>
      </c>
      <c r="G51" s="91">
        <f t="shared" si="2"/>
        <v>0.0803715670436187</v>
      </c>
      <c r="H51" s="90">
        <f t="shared" si="5"/>
        <v>1.14</v>
      </c>
      <c r="I51" s="99"/>
      <c r="J51" s="103" t="s">
        <v>30</v>
      </c>
      <c r="K51" s="103" t="s">
        <v>18</v>
      </c>
      <c r="Q51" s="107">
        <v>0</v>
      </c>
      <c r="R51" s="108">
        <f t="shared" si="3"/>
        <v>1.99</v>
      </c>
    </row>
    <row r="52" ht="25" customHeight="1" spans="1:18">
      <c r="A52" s="88" t="s">
        <v>13</v>
      </c>
      <c r="B52" s="89" t="s">
        <v>83</v>
      </c>
      <c r="C52" s="90">
        <v>114.17</v>
      </c>
      <c r="D52" s="90">
        <v>0</v>
      </c>
      <c r="E52" s="90">
        <f t="shared" si="1"/>
        <v>114.17</v>
      </c>
      <c r="F52" s="91">
        <v>0.147304524850611</v>
      </c>
      <c r="G52" s="91">
        <f t="shared" si="2"/>
        <v>0</v>
      </c>
      <c r="H52" s="90">
        <f t="shared" si="5"/>
        <v>5.71</v>
      </c>
      <c r="I52" s="99"/>
      <c r="J52" s="103" t="s">
        <v>33</v>
      </c>
      <c r="K52" s="103" t="s">
        <v>18</v>
      </c>
      <c r="Q52" s="107">
        <v>0</v>
      </c>
      <c r="R52" s="108">
        <f t="shared" si="3"/>
        <v>0</v>
      </c>
    </row>
    <row r="53" ht="25" customHeight="1" spans="1:18">
      <c r="A53" s="88" t="s">
        <v>13</v>
      </c>
      <c r="B53" s="92" t="s">
        <v>84</v>
      </c>
      <c r="C53" s="90">
        <v>572.52</v>
      </c>
      <c r="D53" s="90">
        <v>0</v>
      </c>
      <c r="E53" s="90">
        <f t="shared" si="1"/>
        <v>572.52</v>
      </c>
      <c r="F53" s="91">
        <v>0.137708139249382</v>
      </c>
      <c r="G53" s="91">
        <f t="shared" si="2"/>
        <v>0</v>
      </c>
      <c r="H53" s="90">
        <f t="shared" si="5"/>
        <v>28.63</v>
      </c>
      <c r="I53" s="99"/>
      <c r="J53" s="103" t="s">
        <v>33</v>
      </c>
      <c r="K53" s="103" t="s">
        <v>18</v>
      </c>
      <c r="Q53" s="107">
        <v>0</v>
      </c>
      <c r="R53" s="108">
        <f t="shared" si="3"/>
        <v>0</v>
      </c>
    </row>
    <row r="54" ht="25" customHeight="1" spans="1:18">
      <c r="A54" s="88" t="s">
        <v>13</v>
      </c>
      <c r="B54" s="89" t="s">
        <v>85</v>
      </c>
      <c r="C54" s="90">
        <v>78.66</v>
      </c>
      <c r="D54" s="90">
        <v>0</v>
      </c>
      <c r="E54" s="90">
        <f t="shared" si="1"/>
        <v>78.66</v>
      </c>
      <c r="F54" s="91">
        <v>0.0968771528630792</v>
      </c>
      <c r="G54" s="91">
        <f t="shared" si="2"/>
        <v>0</v>
      </c>
      <c r="H54" s="90">
        <f t="shared" si="5"/>
        <v>3.93</v>
      </c>
      <c r="I54" s="99"/>
      <c r="J54" s="103" t="s">
        <v>15</v>
      </c>
      <c r="K54" s="103" t="s">
        <v>18</v>
      </c>
      <c r="Q54" s="107">
        <v>0</v>
      </c>
      <c r="R54" s="108">
        <f t="shared" si="3"/>
        <v>0</v>
      </c>
    </row>
    <row r="55" ht="25" customHeight="1" spans="1:18">
      <c r="A55" s="88" t="s">
        <v>13</v>
      </c>
      <c r="B55" s="92" t="s">
        <v>86</v>
      </c>
      <c r="C55" s="90">
        <v>398.6</v>
      </c>
      <c r="D55" s="90">
        <v>0</v>
      </c>
      <c r="E55" s="90">
        <f t="shared" si="1"/>
        <v>398.6</v>
      </c>
      <c r="F55" s="91">
        <v>0.0848624763084606</v>
      </c>
      <c r="G55" s="91">
        <f t="shared" si="2"/>
        <v>0</v>
      </c>
      <c r="H55" s="90">
        <f t="shared" si="5"/>
        <v>19.93</v>
      </c>
      <c r="I55" s="99"/>
      <c r="J55" s="103" t="s">
        <v>27</v>
      </c>
      <c r="K55" s="103" t="s">
        <v>18</v>
      </c>
      <c r="Q55" s="107">
        <v>0</v>
      </c>
      <c r="R55" s="108">
        <f t="shared" si="3"/>
        <v>0</v>
      </c>
    </row>
    <row r="56" ht="25" customHeight="1" spans="1:18">
      <c r="A56" s="88" t="s">
        <v>13</v>
      </c>
      <c r="B56" s="89" t="s">
        <v>87</v>
      </c>
      <c r="C56" s="90">
        <v>76.79</v>
      </c>
      <c r="D56" s="90">
        <v>0</v>
      </c>
      <c r="E56" s="90">
        <f t="shared" si="1"/>
        <v>76.79</v>
      </c>
      <c r="F56" s="91">
        <v>0.0688734703594343</v>
      </c>
      <c r="G56" s="91">
        <f t="shared" si="2"/>
        <v>0</v>
      </c>
      <c r="H56" s="90">
        <f t="shared" si="5"/>
        <v>3.84</v>
      </c>
      <c r="I56" s="99"/>
      <c r="J56" s="103" t="s">
        <v>38</v>
      </c>
      <c r="K56" s="103" t="s">
        <v>18</v>
      </c>
      <c r="Q56" s="107">
        <v>0</v>
      </c>
      <c r="R56" s="108">
        <f t="shared" si="3"/>
        <v>0</v>
      </c>
    </row>
    <row r="57" ht="25" customHeight="1" spans="1:18">
      <c r="A57" s="88" t="s">
        <v>13</v>
      </c>
      <c r="B57" s="89" t="s">
        <v>88</v>
      </c>
      <c r="C57" s="90">
        <v>36.24</v>
      </c>
      <c r="D57" s="90">
        <v>0</v>
      </c>
      <c r="E57" s="90">
        <f t="shared" si="1"/>
        <v>36.24</v>
      </c>
      <c r="F57" s="91">
        <v>0.0128046752212532</v>
      </c>
      <c r="G57" s="91">
        <f t="shared" si="2"/>
        <v>0</v>
      </c>
      <c r="H57" s="90">
        <f t="shared" si="5"/>
        <v>1.81</v>
      </c>
      <c r="I57" s="99"/>
      <c r="J57" s="103" t="s">
        <v>38</v>
      </c>
      <c r="K57" s="103" t="s">
        <v>18</v>
      </c>
      <c r="Q57" s="107">
        <v>0</v>
      </c>
      <c r="R57" s="108">
        <f t="shared" si="3"/>
        <v>0</v>
      </c>
    </row>
    <row r="58" ht="25" customHeight="1" spans="1:18">
      <c r="A58" s="88" t="s">
        <v>13</v>
      </c>
      <c r="B58" s="89" t="s">
        <v>89</v>
      </c>
      <c r="C58" s="90">
        <v>110.54</v>
      </c>
      <c r="D58" s="90">
        <v>0</v>
      </c>
      <c r="E58" s="90">
        <f t="shared" si="1"/>
        <v>110.54</v>
      </c>
      <c r="F58" s="91">
        <v>0.0116965306727322</v>
      </c>
      <c r="G58" s="91">
        <f t="shared" si="2"/>
        <v>0</v>
      </c>
      <c r="H58" s="90">
        <f t="shared" si="5"/>
        <v>5.53</v>
      </c>
      <c r="I58" s="99"/>
      <c r="J58" s="103" t="s">
        <v>45</v>
      </c>
      <c r="K58" s="103" t="s">
        <v>18</v>
      </c>
      <c r="Q58" s="107">
        <v>0</v>
      </c>
      <c r="R58" s="108">
        <f t="shared" si="3"/>
        <v>0</v>
      </c>
    </row>
    <row r="59" ht="25" customHeight="1" spans="1:18">
      <c r="A59" s="88" t="s">
        <v>13</v>
      </c>
      <c r="B59" s="89" t="s">
        <v>90</v>
      </c>
      <c r="C59" s="90">
        <v>65.49</v>
      </c>
      <c r="D59" s="90">
        <v>0</v>
      </c>
      <c r="E59" s="90">
        <f t="shared" si="1"/>
        <v>65.49</v>
      </c>
      <c r="F59" s="91">
        <v>0</v>
      </c>
      <c r="G59" s="91">
        <f t="shared" si="2"/>
        <v>0</v>
      </c>
      <c r="H59" s="90">
        <f t="shared" si="5"/>
        <v>3.27</v>
      </c>
      <c r="I59" s="99"/>
      <c r="J59" s="103" t="s">
        <v>38</v>
      </c>
      <c r="K59" s="103" t="s">
        <v>18</v>
      </c>
      <c r="Q59" s="107">
        <v>0</v>
      </c>
      <c r="R59" s="108">
        <f t="shared" si="3"/>
        <v>0</v>
      </c>
    </row>
    <row r="60" ht="59" customHeight="1" spans="1:11">
      <c r="A60" s="93" t="s">
        <v>91</v>
      </c>
      <c r="B60" s="93"/>
      <c r="C60" s="93"/>
      <c r="D60" s="93"/>
      <c r="E60" s="93"/>
      <c r="F60" s="93"/>
      <c r="G60" s="93"/>
      <c r="H60" s="93"/>
      <c r="I60" s="106"/>
      <c r="J60" s="93"/>
      <c r="K60" s="93"/>
    </row>
  </sheetData>
  <autoFilter ref="A3:K60">
    <extLst/>
  </autoFilter>
  <mergeCells count="2">
    <mergeCell ref="A1:K1"/>
    <mergeCell ref="A60:K60"/>
  </mergeCells>
  <conditionalFormatting sqref="F6:F59">
    <cfRule type="cellIs" dxfId="0" priority="4" operator="lessThan">
      <formula>0.4</formula>
    </cfRule>
  </conditionalFormatting>
  <conditionalFormatting sqref="G5:G59">
    <cfRule type="cellIs" dxfId="1" priority="1" operator="greaterThan">
      <formula>0.75</formula>
    </cfRule>
  </conditionalFormatting>
  <conditionalFormatting sqref="G6:G59">
    <cfRule type="cellIs" dxfId="0" priority="6" operator="lessThan">
      <formula>0.4</formula>
    </cfRule>
    <cfRule type="cellIs" dxfId="1" priority="5" operator="greaterThan">
      <formula>0.75</formula>
    </cfRule>
  </conditionalFormatting>
  <conditionalFormatting sqref="G6:G14">
    <cfRule type="cellIs" dxfId="0" priority="3" operator="greaterThan">
      <formula>0.75</formula>
    </cfRule>
    <cfRule type="cellIs" dxfId="1" priority="2" operator="greaterThan">
      <formula>0.75</formula>
    </cfRule>
  </conditionalFormatting>
  <printOptions horizontalCentered="1"/>
  <pageMargins left="0.590277777777778" right="0.590277777777778" top="0.590277777777778" bottom="0.786805555555556" header="0.5" footer="0.5"/>
  <pageSetup paperSize="9" scale="8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L42"/>
  <sheetViews>
    <sheetView tabSelected="1" view="pageBreakPreview" zoomScale="80" zoomScaleNormal="100" workbookViewId="0">
      <pane ySplit="2" topLeftCell="A3" activePane="bottomLeft" state="frozen"/>
      <selection/>
      <selection pane="bottomLeft" activeCell="N9" sqref="N9"/>
    </sheetView>
  </sheetViews>
  <sheetFormatPr defaultColWidth="10.25" defaultRowHeight="14.25"/>
  <cols>
    <col min="1" max="1" width="12.2" style="2" customWidth="1"/>
    <col min="2" max="2" width="12.5" style="2" customWidth="1"/>
    <col min="3" max="3" width="10.5833333333333" style="2" customWidth="1"/>
    <col min="4" max="4" width="11.7" style="2" customWidth="1"/>
    <col min="5" max="5" width="12.5" style="2" customWidth="1"/>
    <col min="6" max="6" width="12.8083333333333" style="2" customWidth="1"/>
    <col min="7" max="7" width="16.8833333333333" style="2" customWidth="1"/>
    <col min="8" max="8" width="12.8833333333333" style="2" customWidth="1"/>
    <col min="9" max="9" width="13.3833333333333" style="2" customWidth="1"/>
    <col min="10" max="10" width="14.8416666666667" style="2" customWidth="1"/>
    <col min="11" max="11" width="19.0583333333333" style="3" hidden="1" customWidth="1"/>
    <col min="12" max="12" width="10.25" style="4" hidden="1" customWidth="1"/>
    <col min="13" max="16381" width="10.25" style="2"/>
    <col min="16382" max="16384" width="10.25" style="5"/>
  </cols>
  <sheetData>
    <row r="1" ht="22" customHeight="1" spans="1:8">
      <c r="A1" s="6" t="s">
        <v>92</v>
      </c>
      <c r="B1" s="7"/>
      <c r="C1" s="7"/>
      <c r="D1" s="7"/>
      <c r="E1" s="7"/>
      <c r="F1" s="7"/>
      <c r="G1" s="7"/>
      <c r="H1" s="7"/>
    </row>
    <row r="2" ht="31.5" customHeight="1" spans="1:10">
      <c r="A2" s="8" t="s">
        <v>93</v>
      </c>
      <c r="B2" s="8"/>
      <c r="C2" s="8"/>
      <c r="D2" s="8"/>
      <c r="E2" s="8"/>
      <c r="F2" s="8"/>
      <c r="G2" s="8"/>
      <c r="H2" s="8"/>
      <c r="I2" s="8"/>
      <c r="J2" s="8"/>
    </row>
    <row r="3" ht="20.1" customHeight="1" spans="1:10">
      <c r="A3" s="9" t="s">
        <v>94</v>
      </c>
      <c r="B3" s="10"/>
      <c r="C3" s="10"/>
      <c r="D3" s="10"/>
      <c r="E3" s="10"/>
      <c r="F3" s="10"/>
      <c r="G3" s="10"/>
      <c r="H3" s="10"/>
      <c r="I3" s="10"/>
      <c r="J3" s="10"/>
    </row>
    <row r="4" ht="30" spans="1:10">
      <c r="A4" s="11" t="s">
        <v>95</v>
      </c>
      <c r="B4" s="11" t="s">
        <v>96</v>
      </c>
      <c r="C4" s="12"/>
      <c r="D4" s="11" t="s">
        <v>97</v>
      </c>
      <c r="E4" s="13" t="s">
        <v>98</v>
      </c>
      <c r="F4" s="13"/>
      <c r="G4" s="11" t="s">
        <v>99</v>
      </c>
      <c r="H4" s="11" t="s">
        <v>0</v>
      </c>
      <c r="I4" s="12"/>
      <c r="J4" s="12"/>
    </row>
    <row r="5" ht="30" spans="1:10">
      <c r="A5" s="11" t="s">
        <v>100</v>
      </c>
      <c r="B5" s="11" t="s">
        <v>101</v>
      </c>
      <c r="C5" s="12"/>
      <c r="D5" s="11" t="s">
        <v>102</v>
      </c>
      <c r="E5" s="11" t="s">
        <v>103</v>
      </c>
      <c r="F5" s="12"/>
      <c r="G5" s="11" t="s">
        <v>104</v>
      </c>
      <c r="H5" s="11" t="s">
        <v>105</v>
      </c>
      <c r="I5" s="12"/>
      <c r="J5" s="12"/>
    </row>
    <row r="6" ht="43" customHeight="1" spans="1:10">
      <c r="A6" s="11" t="s">
        <v>106</v>
      </c>
      <c r="B6" s="11" t="s">
        <v>107</v>
      </c>
      <c r="C6" s="12"/>
      <c r="D6" s="11" t="s">
        <v>108</v>
      </c>
      <c r="E6" s="14" t="s">
        <v>0</v>
      </c>
      <c r="F6" s="15"/>
      <c r="G6" s="11" t="s">
        <v>109</v>
      </c>
      <c r="H6" s="16" t="s">
        <v>110</v>
      </c>
      <c r="I6" s="64"/>
      <c r="J6" s="64"/>
    </row>
    <row r="7" ht="39" customHeight="1" spans="1:10">
      <c r="A7" s="11" t="s">
        <v>111</v>
      </c>
      <c r="B7" s="11" t="s">
        <v>112</v>
      </c>
      <c r="C7" s="12"/>
      <c r="D7" s="11" t="s">
        <v>113</v>
      </c>
      <c r="E7" s="12" t="s">
        <v>114</v>
      </c>
      <c r="F7" s="12"/>
      <c r="G7" s="11" t="s">
        <v>115</v>
      </c>
      <c r="H7" s="12" t="s">
        <v>116</v>
      </c>
      <c r="I7" s="12"/>
      <c r="J7" s="12"/>
    </row>
    <row r="8" ht="15.75" spans="1:10">
      <c r="A8" s="11" t="s">
        <v>117</v>
      </c>
      <c r="B8" s="11" t="s">
        <v>118</v>
      </c>
      <c r="C8" s="12"/>
      <c r="D8" s="11" t="s">
        <v>119</v>
      </c>
      <c r="E8" s="17">
        <v>83754185</v>
      </c>
      <c r="F8" s="12"/>
      <c r="G8" s="11" t="s">
        <v>120</v>
      </c>
      <c r="H8" s="17">
        <v>2024</v>
      </c>
      <c r="I8" s="12"/>
      <c r="J8" s="12"/>
    </row>
    <row r="9" ht="207" customHeight="1" spans="1:10">
      <c r="A9" s="11" t="s">
        <v>121</v>
      </c>
      <c r="B9" s="18" t="s">
        <v>122</v>
      </c>
      <c r="C9" s="19"/>
      <c r="D9" s="19"/>
      <c r="E9" s="19"/>
      <c r="F9" s="19"/>
      <c r="G9" s="19"/>
      <c r="H9" s="19"/>
      <c r="I9" s="19"/>
      <c r="J9" s="19"/>
    </row>
    <row r="10" ht="69" customHeight="1" spans="1:10">
      <c r="A10" s="11" t="s">
        <v>123</v>
      </c>
      <c r="B10" s="20" t="s">
        <v>124</v>
      </c>
      <c r="C10" s="21"/>
      <c r="D10" s="21"/>
      <c r="E10" s="21"/>
      <c r="F10" s="21"/>
      <c r="G10" s="21"/>
      <c r="H10" s="21"/>
      <c r="I10" s="21"/>
      <c r="J10" s="65"/>
    </row>
    <row r="11" spans="1:10">
      <c r="A11" s="11" t="s">
        <v>125</v>
      </c>
      <c r="B11" s="11" t="s">
        <v>126</v>
      </c>
      <c r="C11" s="12"/>
      <c r="D11" s="12"/>
      <c r="E11" s="12"/>
      <c r="F11" s="12"/>
      <c r="G11" s="11" t="s">
        <v>127</v>
      </c>
      <c r="H11" s="12"/>
      <c r="I11" s="12"/>
      <c r="J11" s="12"/>
    </row>
    <row r="12" ht="15.75" spans="1:11">
      <c r="A12" s="12"/>
      <c r="B12" s="22">
        <v>162000000</v>
      </c>
      <c r="C12" s="12"/>
      <c r="D12" s="12"/>
      <c r="E12" s="12"/>
      <c r="F12" s="12"/>
      <c r="G12" s="22">
        <v>162000000</v>
      </c>
      <c r="H12" s="12"/>
      <c r="I12" s="12"/>
      <c r="J12" s="12"/>
      <c r="K12" s="12"/>
    </row>
    <row r="13" spans="1:10">
      <c r="A13" s="11" t="s">
        <v>128</v>
      </c>
      <c r="B13" s="11" t="s">
        <v>129</v>
      </c>
      <c r="C13" s="12"/>
      <c r="D13" s="12"/>
      <c r="E13" s="12"/>
      <c r="F13" s="12"/>
      <c r="G13" s="11" t="s">
        <v>130</v>
      </c>
      <c r="H13" s="12"/>
      <c r="I13" s="12"/>
      <c r="J13" s="12"/>
    </row>
    <row r="14" ht="102" customHeight="1" spans="1:10">
      <c r="A14" s="12"/>
      <c r="B14" s="23" t="s">
        <v>131</v>
      </c>
      <c r="C14" s="24"/>
      <c r="D14" s="24"/>
      <c r="E14" s="24"/>
      <c r="F14" s="24"/>
      <c r="G14" s="18" t="s">
        <v>132</v>
      </c>
      <c r="H14" s="19"/>
      <c r="I14" s="19"/>
      <c r="J14" s="19"/>
    </row>
    <row r="15" ht="38" customHeight="1" spans="1:12">
      <c r="A15" s="14" t="s">
        <v>133</v>
      </c>
      <c r="B15" s="25" t="s">
        <v>134</v>
      </c>
      <c r="C15" s="25" t="s">
        <v>135</v>
      </c>
      <c r="D15" s="26"/>
      <c r="E15" s="25" t="s">
        <v>136</v>
      </c>
      <c r="F15" s="26"/>
      <c r="G15" s="11" t="s">
        <v>137</v>
      </c>
      <c r="H15" s="14" t="s">
        <v>138</v>
      </c>
      <c r="I15" s="15"/>
      <c r="J15" s="15"/>
      <c r="L15" s="14" t="s">
        <v>139</v>
      </c>
    </row>
    <row r="16" ht="78" customHeight="1" spans="1:12">
      <c r="A16" s="15"/>
      <c r="B16" s="27" t="s">
        <v>140</v>
      </c>
      <c r="C16" s="25" t="s">
        <v>141</v>
      </c>
      <c r="D16" s="26"/>
      <c r="E16" s="28" t="s">
        <v>142</v>
      </c>
      <c r="F16" s="29"/>
      <c r="G16" s="30" t="s">
        <v>143</v>
      </c>
      <c r="H16" s="18" t="s">
        <v>144</v>
      </c>
      <c r="I16" s="19"/>
      <c r="J16" s="19"/>
      <c r="K16" s="3" t="s">
        <v>145</v>
      </c>
      <c r="L16" s="66"/>
    </row>
    <row r="17" ht="72" customHeight="1" spans="1:12">
      <c r="A17" s="15"/>
      <c r="B17" s="31"/>
      <c r="C17" s="26"/>
      <c r="D17" s="26"/>
      <c r="E17" s="32" t="s">
        <v>146</v>
      </c>
      <c r="F17" s="33"/>
      <c r="G17" s="30" t="s">
        <v>147</v>
      </c>
      <c r="H17" s="34" t="s">
        <v>148</v>
      </c>
      <c r="I17" s="67"/>
      <c r="J17" s="67"/>
      <c r="K17" s="3" t="s">
        <v>149</v>
      </c>
      <c r="L17" s="66"/>
    </row>
    <row r="18" ht="72" customHeight="1" spans="1:12">
      <c r="A18" s="15"/>
      <c r="B18" s="31"/>
      <c r="C18" s="26"/>
      <c r="D18" s="26"/>
      <c r="E18" s="32" t="s">
        <v>150</v>
      </c>
      <c r="F18" s="33"/>
      <c r="G18" s="30" t="s">
        <v>151</v>
      </c>
      <c r="H18" s="18" t="s">
        <v>152</v>
      </c>
      <c r="I18" s="19"/>
      <c r="J18" s="19"/>
      <c r="K18" s="3" t="s">
        <v>153</v>
      </c>
      <c r="L18" s="68" t="s">
        <v>154</v>
      </c>
    </row>
    <row r="19" ht="57" customHeight="1" spans="1:12">
      <c r="A19" s="15"/>
      <c r="B19" s="31"/>
      <c r="C19" s="26"/>
      <c r="D19" s="26"/>
      <c r="E19" s="32" t="s">
        <v>155</v>
      </c>
      <c r="F19" s="33"/>
      <c r="G19" s="30" t="s">
        <v>156</v>
      </c>
      <c r="H19" s="19" t="s">
        <v>157</v>
      </c>
      <c r="I19" s="19"/>
      <c r="J19" s="19"/>
      <c r="L19" s="66"/>
    </row>
    <row r="20" ht="70" customHeight="1" spans="1:12">
      <c r="A20" s="15"/>
      <c r="B20" s="31"/>
      <c r="C20" s="26"/>
      <c r="D20" s="26"/>
      <c r="E20" s="32" t="s">
        <v>158</v>
      </c>
      <c r="F20" s="33"/>
      <c r="G20" s="30" t="s">
        <v>159</v>
      </c>
      <c r="H20" s="18" t="s">
        <v>160</v>
      </c>
      <c r="I20" s="19"/>
      <c r="J20" s="19"/>
      <c r="L20" s="66"/>
    </row>
    <row r="21" ht="38" customHeight="1" spans="1:12">
      <c r="A21" s="15"/>
      <c r="B21" s="31"/>
      <c r="C21" s="26"/>
      <c r="D21" s="26"/>
      <c r="E21" s="32" t="s">
        <v>161</v>
      </c>
      <c r="F21" s="33"/>
      <c r="G21" s="30">
        <v>120</v>
      </c>
      <c r="H21" s="35" t="s">
        <v>162</v>
      </c>
      <c r="I21" s="19"/>
      <c r="J21" s="19"/>
      <c r="L21" s="66"/>
    </row>
    <row r="22" ht="80" customHeight="1" spans="1:12">
      <c r="A22" s="15"/>
      <c r="B22" s="31"/>
      <c r="C22" s="36" t="s">
        <v>163</v>
      </c>
      <c r="D22" s="37"/>
      <c r="E22" s="32" t="s">
        <v>164</v>
      </c>
      <c r="F22" s="33"/>
      <c r="G22" s="15" t="s">
        <v>165</v>
      </c>
      <c r="H22" s="18" t="s">
        <v>166</v>
      </c>
      <c r="I22" s="19"/>
      <c r="J22" s="19"/>
      <c r="K22" s="3" t="s">
        <v>167</v>
      </c>
      <c r="L22" s="66"/>
    </row>
    <row r="23" ht="49" customHeight="1" spans="1:12">
      <c r="A23" s="15"/>
      <c r="B23" s="31"/>
      <c r="C23" s="38"/>
      <c r="D23" s="39"/>
      <c r="E23" s="32" t="s">
        <v>168</v>
      </c>
      <c r="F23" s="33"/>
      <c r="G23" s="15" t="s">
        <v>165</v>
      </c>
      <c r="H23" s="18" t="s">
        <v>169</v>
      </c>
      <c r="I23" s="19"/>
      <c r="J23" s="19"/>
      <c r="K23" s="3" t="s">
        <v>145</v>
      </c>
      <c r="L23" s="66"/>
    </row>
    <row r="24" ht="38" customHeight="1" spans="1:12">
      <c r="A24" s="15"/>
      <c r="B24" s="31"/>
      <c r="C24" s="38"/>
      <c r="D24" s="39"/>
      <c r="E24" s="32" t="s">
        <v>170</v>
      </c>
      <c r="F24" s="33"/>
      <c r="G24" s="15" t="s">
        <v>165</v>
      </c>
      <c r="H24" s="18" t="s">
        <v>171</v>
      </c>
      <c r="I24" s="19"/>
      <c r="J24" s="19"/>
      <c r="L24" s="66"/>
    </row>
    <row r="25" ht="70" customHeight="1" spans="1:12">
      <c r="A25" s="15"/>
      <c r="B25" s="31"/>
      <c r="C25" s="38"/>
      <c r="D25" s="39"/>
      <c r="E25" s="40" t="s">
        <v>172</v>
      </c>
      <c r="F25" s="41"/>
      <c r="G25" s="30">
        <v>100</v>
      </c>
      <c r="H25" s="42" t="s">
        <v>173</v>
      </c>
      <c r="I25" s="69"/>
      <c r="J25" s="69"/>
      <c r="K25" s="70" t="s">
        <v>174</v>
      </c>
      <c r="L25" s="66"/>
    </row>
    <row r="26" ht="70" customHeight="1" spans="1:12">
      <c r="A26" s="15"/>
      <c r="B26" s="31"/>
      <c r="C26" s="38"/>
      <c r="D26" s="39"/>
      <c r="E26" s="40" t="s">
        <v>175</v>
      </c>
      <c r="F26" s="41"/>
      <c r="G26" s="30">
        <v>100</v>
      </c>
      <c r="H26" s="43" t="s">
        <v>176</v>
      </c>
      <c r="I26" s="71"/>
      <c r="J26" s="71"/>
      <c r="K26" s="70" t="s">
        <v>174</v>
      </c>
      <c r="L26" s="66"/>
    </row>
    <row r="27" ht="38" customHeight="1" spans="1:12">
      <c r="A27" s="15"/>
      <c r="B27" s="31"/>
      <c r="C27" s="38"/>
      <c r="D27" s="39"/>
      <c r="E27" s="44" t="s">
        <v>177</v>
      </c>
      <c r="F27" s="45"/>
      <c r="G27" s="30">
        <v>100</v>
      </c>
      <c r="H27" s="18" t="s">
        <v>178</v>
      </c>
      <c r="I27" s="19"/>
      <c r="J27" s="19"/>
      <c r="K27" s="70" t="s">
        <v>174</v>
      </c>
      <c r="L27" s="66"/>
    </row>
    <row r="28" ht="57" customHeight="1" spans="1:12">
      <c r="A28" s="15"/>
      <c r="B28" s="31"/>
      <c r="C28" s="38"/>
      <c r="D28" s="39"/>
      <c r="E28" s="46" t="s">
        <v>179</v>
      </c>
      <c r="F28" s="47"/>
      <c r="G28" s="12">
        <v>100</v>
      </c>
      <c r="H28" s="48" t="s">
        <v>180</v>
      </c>
      <c r="I28" s="72"/>
      <c r="J28" s="73"/>
      <c r="K28" s="70" t="s">
        <v>181</v>
      </c>
      <c r="L28" s="68" t="s">
        <v>154</v>
      </c>
    </row>
    <row r="29" ht="31" customHeight="1" spans="1:12">
      <c r="A29" s="15"/>
      <c r="B29" s="31"/>
      <c r="C29" s="38"/>
      <c r="D29" s="39"/>
      <c r="E29" s="46" t="s">
        <v>182</v>
      </c>
      <c r="F29" s="47"/>
      <c r="G29" s="12" t="s">
        <v>183</v>
      </c>
      <c r="H29" s="20" t="s">
        <v>184</v>
      </c>
      <c r="I29" s="74"/>
      <c r="J29" s="75"/>
      <c r="L29" s="66"/>
    </row>
    <row r="30" ht="38" customHeight="1" spans="1:12">
      <c r="A30" s="15"/>
      <c r="B30" s="31"/>
      <c r="C30" s="38"/>
      <c r="D30" s="39"/>
      <c r="E30" s="32" t="s">
        <v>185</v>
      </c>
      <c r="F30" s="33"/>
      <c r="G30" s="30" t="s">
        <v>186</v>
      </c>
      <c r="H30" s="18" t="s">
        <v>187</v>
      </c>
      <c r="I30" s="19"/>
      <c r="J30" s="19"/>
      <c r="K30" s="70" t="s">
        <v>188</v>
      </c>
      <c r="L30" s="66"/>
    </row>
    <row r="31" ht="53" customHeight="1" spans="1:12">
      <c r="A31" s="15"/>
      <c r="B31" s="31"/>
      <c r="C31" s="38"/>
      <c r="D31" s="39"/>
      <c r="E31" s="32" t="s">
        <v>189</v>
      </c>
      <c r="F31" s="33"/>
      <c r="G31" s="30" t="s">
        <v>190</v>
      </c>
      <c r="H31" s="20" t="s">
        <v>191</v>
      </c>
      <c r="I31" s="74"/>
      <c r="J31" s="75"/>
      <c r="K31" s="70" t="s">
        <v>192</v>
      </c>
      <c r="L31" s="66"/>
    </row>
    <row r="32" ht="42" customHeight="1" spans="1:12">
      <c r="A32" s="15"/>
      <c r="B32" s="31"/>
      <c r="C32" s="38"/>
      <c r="D32" s="39"/>
      <c r="E32" s="32" t="s">
        <v>193</v>
      </c>
      <c r="F32" s="33"/>
      <c r="G32" s="30" t="s">
        <v>186</v>
      </c>
      <c r="H32" s="20" t="s">
        <v>194</v>
      </c>
      <c r="I32" s="74"/>
      <c r="J32" s="75"/>
      <c r="K32" s="3" t="s">
        <v>153</v>
      </c>
      <c r="L32" s="68" t="s">
        <v>154</v>
      </c>
    </row>
    <row r="33" ht="54" customHeight="1" spans="1:12">
      <c r="A33" s="15"/>
      <c r="B33" s="31"/>
      <c r="C33" s="38"/>
      <c r="D33" s="39"/>
      <c r="E33" s="32" t="s">
        <v>195</v>
      </c>
      <c r="F33" s="33"/>
      <c r="G33" s="30">
        <v>100</v>
      </c>
      <c r="H33" s="20" t="s">
        <v>196</v>
      </c>
      <c r="I33" s="74"/>
      <c r="J33" s="75"/>
      <c r="L33" s="76"/>
    </row>
    <row r="34" ht="49" customHeight="1" spans="1:12">
      <c r="A34" s="15"/>
      <c r="B34" s="31"/>
      <c r="C34" s="49"/>
      <c r="D34" s="50"/>
      <c r="E34" s="32" t="s">
        <v>197</v>
      </c>
      <c r="F34" s="33"/>
      <c r="G34" s="30" t="s">
        <v>190</v>
      </c>
      <c r="H34" s="20" t="s">
        <v>198</v>
      </c>
      <c r="I34" s="74"/>
      <c r="J34" s="75"/>
      <c r="L34" s="76"/>
    </row>
    <row r="35" ht="19" customHeight="1" spans="1:12">
      <c r="A35" s="15"/>
      <c r="B35" s="31"/>
      <c r="C35" s="25" t="s">
        <v>199</v>
      </c>
      <c r="D35" s="26"/>
      <c r="E35" s="14" t="s">
        <v>200</v>
      </c>
      <c r="F35" s="15"/>
      <c r="G35" s="51">
        <v>45627</v>
      </c>
      <c r="H35" s="52"/>
      <c r="I35" s="74"/>
      <c r="J35" s="75"/>
      <c r="L35" s="77"/>
    </row>
    <row r="36" ht="19" customHeight="1" spans="1:12">
      <c r="A36" s="15"/>
      <c r="B36" s="53"/>
      <c r="C36" s="25" t="s">
        <v>201</v>
      </c>
      <c r="D36" s="26"/>
      <c r="E36" s="46" t="s">
        <v>202</v>
      </c>
      <c r="F36" s="47"/>
      <c r="G36" s="14" t="s">
        <v>203</v>
      </c>
      <c r="H36" s="52"/>
      <c r="I36" s="74"/>
      <c r="J36" s="75"/>
      <c r="L36" s="77"/>
    </row>
    <row r="37" s="1" customFormat="1" ht="35" customHeight="1" spans="1:12">
      <c r="A37" s="12"/>
      <c r="B37" s="54" t="s">
        <v>204</v>
      </c>
      <c r="C37" s="55" t="s">
        <v>205</v>
      </c>
      <c r="D37" s="56"/>
      <c r="E37" s="32" t="s">
        <v>206</v>
      </c>
      <c r="F37" s="33"/>
      <c r="G37" s="57" t="s">
        <v>207</v>
      </c>
      <c r="H37" s="19"/>
      <c r="I37" s="19"/>
      <c r="J37" s="19"/>
      <c r="K37" s="78"/>
      <c r="L37" s="79"/>
    </row>
    <row r="38" s="1" customFormat="1" ht="154" customHeight="1" spans="1:12">
      <c r="A38" s="12"/>
      <c r="B38" s="54"/>
      <c r="C38" s="58"/>
      <c r="D38" s="59"/>
      <c r="E38" s="46" t="s">
        <v>208</v>
      </c>
      <c r="F38" s="47"/>
      <c r="G38" s="12" t="s">
        <v>209</v>
      </c>
      <c r="H38" s="18" t="s">
        <v>210</v>
      </c>
      <c r="I38" s="19"/>
      <c r="J38" s="19"/>
      <c r="K38" s="78"/>
      <c r="L38" s="79"/>
    </row>
    <row r="39" s="1" customFormat="1" ht="66" customHeight="1" spans="1:12">
      <c r="A39" s="12"/>
      <c r="B39" s="54"/>
      <c r="C39" s="58"/>
      <c r="D39" s="59"/>
      <c r="E39" s="32" t="s">
        <v>211</v>
      </c>
      <c r="F39" s="33"/>
      <c r="G39" s="15" t="s">
        <v>190</v>
      </c>
      <c r="H39" s="18" t="s">
        <v>212</v>
      </c>
      <c r="I39" s="19"/>
      <c r="J39" s="19"/>
      <c r="K39" s="78"/>
      <c r="L39" s="79"/>
    </row>
    <row r="40" s="1" customFormat="1" ht="89" customHeight="1" spans="1:12">
      <c r="A40" s="12"/>
      <c r="B40" s="54"/>
      <c r="C40" s="58"/>
      <c r="D40" s="59"/>
      <c r="E40" s="32" t="s">
        <v>213</v>
      </c>
      <c r="F40" s="33"/>
      <c r="G40" s="60" t="s">
        <v>214</v>
      </c>
      <c r="H40" s="18" t="s">
        <v>215</v>
      </c>
      <c r="I40" s="19"/>
      <c r="J40" s="19"/>
      <c r="K40" s="78"/>
      <c r="L40" s="79"/>
    </row>
    <row r="41" s="1" customFormat="1" ht="108" customHeight="1" spans="1:12">
      <c r="A41" s="12"/>
      <c r="B41" s="54"/>
      <c r="C41" s="61"/>
      <c r="D41" s="62"/>
      <c r="E41" s="32" t="s">
        <v>216</v>
      </c>
      <c r="F41" s="33"/>
      <c r="G41" s="60" t="s">
        <v>217</v>
      </c>
      <c r="H41" s="18" t="s">
        <v>218</v>
      </c>
      <c r="I41" s="19"/>
      <c r="J41" s="19"/>
      <c r="K41" s="78"/>
      <c r="L41" s="79"/>
    </row>
    <row r="42" s="1" customFormat="1" ht="35" customHeight="1" spans="1:12">
      <c r="A42" s="12"/>
      <c r="B42" s="63"/>
      <c r="C42" s="32" t="s">
        <v>219</v>
      </c>
      <c r="D42" s="33"/>
      <c r="E42" s="32" t="s">
        <v>220</v>
      </c>
      <c r="F42" s="33"/>
      <c r="G42" s="12" t="s">
        <v>190</v>
      </c>
      <c r="H42" s="18" t="s">
        <v>221</v>
      </c>
      <c r="I42" s="19"/>
      <c r="J42" s="19"/>
      <c r="K42" s="78"/>
      <c r="L42" s="79"/>
    </row>
  </sheetData>
  <mergeCells count="96">
    <mergeCell ref="B1:H1"/>
    <mergeCell ref="A2:J2"/>
    <mergeCell ref="A3:J3"/>
    <mergeCell ref="B4:C4"/>
    <mergeCell ref="E4:F4"/>
    <mergeCell ref="H4:J4"/>
    <mergeCell ref="B5:C5"/>
    <mergeCell ref="E5:F5"/>
    <mergeCell ref="H5:J5"/>
    <mergeCell ref="B6:C6"/>
    <mergeCell ref="E6:F6"/>
    <mergeCell ref="H6:J6"/>
    <mergeCell ref="B7:C7"/>
    <mergeCell ref="E7:F7"/>
    <mergeCell ref="H7:J7"/>
    <mergeCell ref="B8:C8"/>
    <mergeCell ref="E8:F8"/>
    <mergeCell ref="H8:J8"/>
    <mergeCell ref="B9:J9"/>
    <mergeCell ref="B10:J10"/>
    <mergeCell ref="B11:F11"/>
    <mergeCell ref="G11:J11"/>
    <mergeCell ref="B12:F12"/>
    <mergeCell ref="G12:K12"/>
    <mergeCell ref="B13:F13"/>
    <mergeCell ref="G13:J13"/>
    <mergeCell ref="B14:F14"/>
    <mergeCell ref="G14:J14"/>
    <mergeCell ref="C15:D15"/>
    <mergeCell ref="E15:F15"/>
    <mergeCell ref="H15:J15"/>
    <mergeCell ref="E16:F16"/>
    <mergeCell ref="H16:J16"/>
    <mergeCell ref="E17:F17"/>
    <mergeCell ref="H17:J17"/>
    <mergeCell ref="E18:F18"/>
    <mergeCell ref="H18:J18"/>
    <mergeCell ref="E19:F19"/>
    <mergeCell ref="H19:J19"/>
    <mergeCell ref="E20:F20"/>
    <mergeCell ref="H20:J20"/>
    <mergeCell ref="E21:F21"/>
    <mergeCell ref="H21:J21"/>
    <mergeCell ref="E22:F22"/>
    <mergeCell ref="H22:J22"/>
    <mergeCell ref="E23:F23"/>
    <mergeCell ref="H23:J23"/>
    <mergeCell ref="E24:F24"/>
    <mergeCell ref="H24:J24"/>
    <mergeCell ref="E25:F25"/>
    <mergeCell ref="H25:J25"/>
    <mergeCell ref="E26:F26"/>
    <mergeCell ref="H26:J26"/>
    <mergeCell ref="E27:F27"/>
    <mergeCell ref="H27:J27"/>
    <mergeCell ref="E28:F28"/>
    <mergeCell ref="H28:J28"/>
    <mergeCell ref="E29:F29"/>
    <mergeCell ref="H29:J29"/>
    <mergeCell ref="E30:F30"/>
    <mergeCell ref="H30:J30"/>
    <mergeCell ref="E31:F31"/>
    <mergeCell ref="H31:J31"/>
    <mergeCell ref="E32:F32"/>
    <mergeCell ref="H32:J32"/>
    <mergeCell ref="E33:F33"/>
    <mergeCell ref="H33:J33"/>
    <mergeCell ref="E34:F34"/>
    <mergeCell ref="H34:J34"/>
    <mergeCell ref="C35:D35"/>
    <mergeCell ref="E35:F35"/>
    <mergeCell ref="H35:J35"/>
    <mergeCell ref="C36:D36"/>
    <mergeCell ref="E36:F36"/>
    <mergeCell ref="H36:J36"/>
    <mergeCell ref="E37:F37"/>
    <mergeCell ref="H37:J37"/>
    <mergeCell ref="E38:F38"/>
    <mergeCell ref="H38:J38"/>
    <mergeCell ref="E39:F39"/>
    <mergeCell ref="H39:J39"/>
    <mergeCell ref="E40:F40"/>
    <mergeCell ref="H40:J40"/>
    <mergeCell ref="E41:F41"/>
    <mergeCell ref="H41:J41"/>
    <mergeCell ref="C42:D42"/>
    <mergeCell ref="E42:F42"/>
    <mergeCell ref="H42:J42"/>
    <mergeCell ref="A11:A12"/>
    <mergeCell ref="A13:A14"/>
    <mergeCell ref="A15:A42"/>
    <mergeCell ref="B16:B36"/>
    <mergeCell ref="B37:B42"/>
    <mergeCell ref="C16:D21"/>
    <mergeCell ref="C22:D34"/>
    <mergeCell ref="C37:D41"/>
  </mergeCells>
  <printOptions horizontalCentered="1"/>
  <pageMargins left="0.472222222222222" right="0.472222222222222" top="0.590277777777778" bottom="0.786805555555556" header="0.511805555555556" footer="0.511805555555556"/>
  <pageSetup paperSize="9" scale="70" fitToHeight="2" orientation="portrait" horizontalDpi="600"/>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6 " > < c o m m e n t   s : r e f = " V 2 8 "   r g b C l r = " E F C 5 5 0 " / > < c o m m e n t   s : r e f = " W 2 8 "   r g b C l r = " E F C 5 5 0 " / > < c o m m e n t   s : r e f = " G 4 7 "   r g b C l r = " 9 D C A E 0 " / > < c o m m e n t   s : r e f = " G 5 4 "   r g b C l r = " 9 D C A E 0 " / > < c o m m e n t   s : r e f = " F 7 2 "   r g b C l r = " 9 D C A E 0 " / > < c o m m e n t   s : r e f = " G 9 1 "   r g b C l r = " 9 D C A E 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支出考核调整-财务处测算稿</vt:lpstr>
      <vt:lpstr>绩效表-财厅审核版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姜寒云</cp:lastModifiedBy>
  <dcterms:created xsi:type="dcterms:W3CDTF">2018-09-21T17:26:00Z</dcterms:created>
  <dcterms:modified xsi:type="dcterms:W3CDTF">2023-12-27T03:56:27Z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B97A288F53C94D5C85A9012544BD0CDA</vt:lpwstr>
  </property>
  <property fmtid="{D5CDD505-2E9C-101B-9397-08002B2CF9AE}" pid="4" name="KSOReadingLayout">
    <vt:bool>false</vt:bool>
  </property>
</Properties>
</file>