
<file path=[Content_Types].xml><?xml version="1.0" encoding="utf-8"?>
<Types xmlns="http://schemas.openxmlformats.org/package/2006/content-types">
  <Default Extension="xml" ContentType="application/xml"/>
  <Default Extension="wmf" ContentType="image/x-wmf"/>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08"/>
  </bookViews>
  <sheets>
    <sheet name="总表" sheetId="30" r:id="rId1"/>
    <sheet name="支出考核调整-财务处测算稿" sheetId="31" state="hidden" r:id="rId2"/>
  </sheets>
  <definedNames>
    <definedName name="_xlnm._FilterDatabase" localSheetId="1" hidden="1">'支出考核调整-财务处测算稿'!$A$3:$K$60</definedName>
    <definedName name="_xlnm._FilterDatabase" localSheetId="0" hidden="1">总表!$A$4:$B$180</definedName>
    <definedName name="_xlnm.Print_Titles" localSheetId="0">总表!$4:$4</definedName>
    <definedName name="_xlnm.Print_Area" localSheetId="0">总表!$A$1:$B$180</definedName>
    <definedName name="_xlnm.Print_Area" localSheetId="1">'支出考核调整-财务处测算稿'!$A$1:$K$60</definedName>
    <definedName name="_xlnm.Print_Titles" localSheetId="1">'支出考核调整-财务处测算稿'!$3:$5</definedName>
  </definedNames>
  <calcPr calcId="144525" concurrentCalc="0"/>
</workbook>
</file>

<file path=xl/sharedStrings.xml><?xml version="1.0" encoding="utf-8"?>
<sst xmlns="http://schemas.openxmlformats.org/spreadsheetml/2006/main" count="422" uniqueCount="203">
  <si>
    <t>附件2:</t>
  </si>
  <si>
    <r>
      <rPr>
        <b/>
        <sz val="18"/>
        <rFont val="Times New Roman"/>
        <charset val="134"/>
      </rPr>
      <t>2024</t>
    </r>
    <r>
      <rPr>
        <b/>
        <sz val="18"/>
        <rFont val="宋体"/>
        <charset val="134"/>
      </rPr>
      <t>年疫病防控项目资金分配表</t>
    </r>
  </si>
  <si>
    <t>单位：万元</t>
  </si>
  <si>
    <t>项目单位</t>
  </si>
  <si>
    <t>补助金额</t>
  </si>
  <si>
    <t>合计</t>
  </si>
  <si>
    <t>一、省本级</t>
  </si>
  <si>
    <t>省疾控中心</t>
  </si>
  <si>
    <t>省卫生监督所</t>
  </si>
  <si>
    <t>省职业病防治院</t>
  </si>
  <si>
    <t>广东省医学学术交流中心</t>
  </si>
  <si>
    <t>省结核病控制中心</t>
  </si>
  <si>
    <t>省人民医院</t>
  </si>
  <si>
    <t>省第二人民医院</t>
  </si>
  <si>
    <t>中山大学孙逸仙纪念医院</t>
  </si>
  <si>
    <t>省妇幼保健院</t>
  </si>
  <si>
    <t>中山大学中山眼科中心</t>
  </si>
  <si>
    <t>中山大学肿瘤防治中心</t>
  </si>
  <si>
    <t>南方医科大学皮肤病医院</t>
  </si>
  <si>
    <t>省泗安医院</t>
  </si>
  <si>
    <t>省精神卫生中心</t>
  </si>
  <si>
    <t>汕头大学精神卫生中心</t>
  </si>
  <si>
    <t>南方医科大学口腔医院</t>
  </si>
  <si>
    <t>省公共卫生研究院</t>
  </si>
  <si>
    <t>省生物制品与药物研究所</t>
  </si>
  <si>
    <t>省明康监狱</t>
  </si>
  <si>
    <t>南方医科大学南方医院</t>
  </si>
  <si>
    <t>二、各地市</t>
  </si>
  <si>
    <t>广州市小计</t>
  </si>
  <si>
    <t>市本级</t>
  </si>
  <si>
    <t>越秀区</t>
  </si>
  <si>
    <t>海珠区</t>
  </si>
  <si>
    <t>荔湾区</t>
  </si>
  <si>
    <t>天河区</t>
  </si>
  <si>
    <t>白云区</t>
  </si>
  <si>
    <t>黄埔区</t>
  </si>
  <si>
    <t>花都区</t>
  </si>
  <si>
    <t>番禺区</t>
  </si>
  <si>
    <t>南沙区</t>
  </si>
  <si>
    <t>从化区</t>
  </si>
  <si>
    <t>增城区</t>
  </si>
  <si>
    <t>珠海市小计</t>
  </si>
  <si>
    <t>香洲区</t>
  </si>
  <si>
    <t>金湾区</t>
  </si>
  <si>
    <t>斗门区</t>
  </si>
  <si>
    <t>汕头市小计</t>
  </si>
  <si>
    <t>金平区</t>
  </si>
  <si>
    <t>龙湖区</t>
  </si>
  <si>
    <t>澄海区</t>
  </si>
  <si>
    <t>濠江区</t>
  </si>
  <si>
    <t>潮阳区</t>
  </si>
  <si>
    <t>潮南区</t>
  </si>
  <si>
    <t>佛山市小计</t>
  </si>
  <si>
    <t>禅城区</t>
  </si>
  <si>
    <t>南海区</t>
  </si>
  <si>
    <t>高明区</t>
  </si>
  <si>
    <t>三水区</t>
  </si>
  <si>
    <t>韶关市小计</t>
  </si>
  <si>
    <t>浈江区</t>
  </si>
  <si>
    <t>武江区</t>
  </si>
  <si>
    <t>曲江区</t>
  </si>
  <si>
    <t>河源市小计</t>
  </si>
  <si>
    <t>源城区</t>
  </si>
  <si>
    <t>梅州市小计</t>
  </si>
  <si>
    <t>梅江区</t>
  </si>
  <si>
    <t>梅县区</t>
  </si>
  <si>
    <t>惠州市小计</t>
  </si>
  <si>
    <t>惠城区</t>
  </si>
  <si>
    <t>惠阳区</t>
  </si>
  <si>
    <t>汕尾市小计</t>
  </si>
  <si>
    <t>市城区</t>
  </si>
  <si>
    <t>东莞市</t>
  </si>
  <si>
    <t>中山市</t>
  </si>
  <si>
    <t>江门市小计</t>
  </si>
  <si>
    <t>蓬江区</t>
  </si>
  <si>
    <t>江海区</t>
  </si>
  <si>
    <t>新会区</t>
  </si>
  <si>
    <t>阳江市小计</t>
  </si>
  <si>
    <t>江城区</t>
  </si>
  <si>
    <t>阳东区</t>
  </si>
  <si>
    <t>湛江市小计</t>
  </si>
  <si>
    <t>赤坎区</t>
  </si>
  <si>
    <t>霞山区</t>
  </si>
  <si>
    <t>麻章区</t>
  </si>
  <si>
    <t>坡头区</t>
  </si>
  <si>
    <t>茂名市小计</t>
  </si>
  <si>
    <t>茂南区</t>
  </si>
  <si>
    <t>电白区</t>
  </si>
  <si>
    <t>肇庆市小计</t>
  </si>
  <si>
    <t>端州区</t>
  </si>
  <si>
    <t>鼎湖区</t>
  </si>
  <si>
    <t>高要区</t>
  </si>
  <si>
    <t>清远市小计</t>
  </si>
  <si>
    <t>清城区</t>
  </si>
  <si>
    <t>清新区</t>
  </si>
  <si>
    <t>潮州市小计</t>
  </si>
  <si>
    <t>湘桥区</t>
  </si>
  <si>
    <t>潮安区</t>
  </si>
  <si>
    <t>揭阳市小计</t>
  </si>
  <si>
    <t>榕城区</t>
  </si>
  <si>
    <t>揭东区</t>
  </si>
  <si>
    <t>云浮市小计</t>
  </si>
  <si>
    <t>云城区</t>
  </si>
  <si>
    <t>云安区</t>
  </si>
  <si>
    <t>三、财政省直管县</t>
  </si>
  <si>
    <t>顺德区</t>
  </si>
  <si>
    <t>南澳县</t>
  </si>
  <si>
    <t>乐昌市</t>
  </si>
  <si>
    <t>南雄市</t>
  </si>
  <si>
    <t>仁化县</t>
  </si>
  <si>
    <t>始兴县</t>
  </si>
  <si>
    <t>翁源县</t>
  </si>
  <si>
    <t>新丰县</t>
  </si>
  <si>
    <t>乳源县</t>
  </si>
  <si>
    <t>东源县</t>
  </si>
  <si>
    <t>和平县</t>
  </si>
  <si>
    <t>龙川县</t>
  </si>
  <si>
    <t>紫金县</t>
  </si>
  <si>
    <t>连平县</t>
  </si>
  <si>
    <t>兴宁市</t>
  </si>
  <si>
    <t>平远县</t>
  </si>
  <si>
    <t>蕉岭县</t>
  </si>
  <si>
    <t>大埔县</t>
  </si>
  <si>
    <t>丰顺县</t>
  </si>
  <si>
    <t>五华县</t>
  </si>
  <si>
    <t>惠东县</t>
  </si>
  <si>
    <t>博罗县</t>
  </si>
  <si>
    <t>龙门县</t>
  </si>
  <si>
    <t>陆丰市</t>
  </si>
  <si>
    <t>海丰县</t>
  </si>
  <si>
    <t>陆河县</t>
  </si>
  <si>
    <t>台山市</t>
  </si>
  <si>
    <t>开平市</t>
  </si>
  <si>
    <t>鹤山市</t>
  </si>
  <si>
    <t>恩平市</t>
  </si>
  <si>
    <t>阳春市</t>
  </si>
  <si>
    <t>阳西县</t>
  </si>
  <si>
    <t>雷州市</t>
  </si>
  <si>
    <t>廉江市</t>
  </si>
  <si>
    <t>吴川市</t>
  </si>
  <si>
    <t>遂溪县</t>
  </si>
  <si>
    <t>徐闻县</t>
  </si>
  <si>
    <t>信宜市</t>
  </si>
  <si>
    <t>高州市</t>
  </si>
  <si>
    <t>化州市</t>
  </si>
  <si>
    <t>四会市</t>
  </si>
  <si>
    <t>广宁县</t>
  </si>
  <si>
    <t>德庆县</t>
  </si>
  <si>
    <t>封开县</t>
  </si>
  <si>
    <t>怀集县</t>
  </si>
  <si>
    <t>英德市</t>
  </si>
  <si>
    <t>连州市</t>
  </si>
  <si>
    <t>佛冈县</t>
  </si>
  <si>
    <t>阳山县</t>
  </si>
  <si>
    <t>连山县</t>
  </si>
  <si>
    <t>连南县</t>
  </si>
  <si>
    <t>饶平县</t>
  </si>
  <si>
    <t>普宁市</t>
  </si>
  <si>
    <t>揭西县</t>
  </si>
  <si>
    <t>惠来县</t>
  </si>
  <si>
    <t>罗定市</t>
  </si>
  <si>
    <t>新兴县</t>
  </si>
  <si>
    <t>郁南县</t>
  </si>
  <si>
    <t xml:space="preserve">备注：1.慢性病防治项目广州市预算金额含广州医科大学附属第一医院健康广东呼吸防治项目预算30万元，支出内容包括培训费、宣传费、材料费、劳务费、差旅费等。
2.结核病防治项目：诊断能力建设补助资金分别补助信宜市、龙川县、饶平县、廉江市、兴宁市共5个县区级结核病防治机构，用于采购DR车。
</t>
  </si>
  <si>
    <t>疫病防控</t>
  </si>
  <si>
    <t>项目名称</t>
  </si>
  <si>
    <t>下达地市</t>
  </si>
  <si>
    <t>下达金额</t>
  </si>
  <si>
    <t>总支出金额</t>
  </si>
  <si>
    <t>未支出数</t>
  </si>
  <si>
    <t>该地区1-6月
总体支出进度</t>
  </si>
  <si>
    <t>该项目支出进度</t>
  </si>
  <si>
    <t>压减金额</t>
  </si>
  <si>
    <t>奖励金额</t>
  </si>
  <si>
    <t>备注1</t>
  </si>
  <si>
    <t>备注2</t>
  </si>
  <si>
    <t>2023年疫病防控</t>
  </si>
  <si>
    <t>揭阳市</t>
  </si>
  <si>
    <t>奖励</t>
  </si>
  <si>
    <t>云浮市</t>
  </si>
  <si>
    <t>压减</t>
  </si>
  <si>
    <t>中山市小计</t>
  </si>
  <si>
    <t>潮州市</t>
  </si>
  <si>
    <t>韶关市</t>
  </si>
  <si>
    <t>阳江市</t>
  </si>
  <si>
    <t>肇庆市</t>
  </si>
  <si>
    <t>河源市</t>
  </si>
  <si>
    <t>东莞市小计</t>
  </si>
  <si>
    <t>汕尾市</t>
  </si>
  <si>
    <t>惠州市</t>
  </si>
  <si>
    <t>湛江市</t>
  </si>
  <si>
    <t>汕头市</t>
  </si>
  <si>
    <t>佛山市</t>
  </si>
  <si>
    <t>梅州市</t>
  </si>
  <si>
    <t>广州市</t>
  </si>
  <si>
    <t>乳源瑶族自治县</t>
  </si>
  <si>
    <t>茂名市</t>
  </si>
  <si>
    <t>清远市</t>
  </si>
  <si>
    <t>珠海市</t>
  </si>
  <si>
    <t>江门市</t>
  </si>
  <si>
    <t>连山壮族瑶族自治县</t>
  </si>
  <si>
    <t>连南瑶族自治县</t>
  </si>
  <si>
    <t>备注：
1.“该地区1-6月总体支出进度”和“该项目支出进度”均低于40%时，按未支出金额的5%压减下一年度预算；
2.“该地区1-6月总体支出进度”不低于40%的前提下，若“该项目支出进度”高于75%，按比例奖励下一年度预算；
3.奖励金额=压减总金额*（各地区下达金额/各奖励地区下达金额合计数）。</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</si>
</sst>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00_ "/>
    <numFmt numFmtId="178" formatCode="0.00_);[Red]\(0.00\)"/>
  </numFmts>
  <fonts count="44">
    <font>
      <sz val="11"/>
      <color indexed="8"/>
      <name val="宋体"/>
      <charset val="134"/>
    </font>
    <font>
      <sz val="16"/>
      <color theme="1"/>
      <name val="方正小标宋简体"/>
      <charset val="134"/>
    </font>
    <font>
      <sz val="11"/>
      <color theme="1"/>
      <name val="宋体"/>
      <charset val="134"/>
      <scheme val="minor"/>
    </font>
    <font>
      <b/>
      <sz val="10"/>
      <name val="SimSun"/>
      <charset val="134"/>
    </font>
    <font>
      <sz val="10"/>
      <name val="SimSun"/>
      <charset val="134"/>
    </font>
    <font>
      <sz val="10"/>
      <color rgb="FFFF0000"/>
      <name val="SimSun"/>
      <charset val="134"/>
    </font>
    <font>
      <sz val="10"/>
      <color theme="1"/>
      <name val="宋体"/>
      <charset val="134"/>
      <scheme val="minor"/>
    </font>
    <font>
      <sz val="10"/>
      <color rgb="FF000000"/>
      <name val="宋体"/>
      <charset val="134"/>
    </font>
    <font>
      <sz val="9"/>
      <name val="SimSun"/>
      <charset val="134"/>
    </font>
    <font>
      <sz val="11"/>
      <name val="Times New Roman"/>
      <charset val="134"/>
    </font>
    <font>
      <b/>
      <sz val="11"/>
      <name val="Times New Roman"/>
      <charset val="134"/>
    </font>
    <font>
      <sz val="12"/>
      <name val="黑体"/>
      <charset val="134"/>
    </font>
    <font>
      <b/>
      <sz val="18"/>
      <name val="Times New Roman"/>
      <charset val="134"/>
    </font>
    <font>
      <b/>
      <sz val="14"/>
      <name val="Times New Roman"/>
      <charset val="134"/>
    </font>
    <font>
      <sz val="9"/>
      <name val="宋体"/>
      <charset val="134"/>
    </font>
    <font>
      <b/>
      <sz val="10"/>
      <name val="宋体"/>
      <charset val="134"/>
    </font>
    <font>
      <b/>
      <sz val="10"/>
      <name val="Times New Roman"/>
      <charset val="134"/>
    </font>
    <font>
      <sz val="10"/>
      <name val="宋体"/>
      <charset val="134"/>
      <scheme val="minor"/>
    </font>
    <font>
      <sz val="10"/>
      <name val="Times New Roman"/>
      <charset val="134"/>
    </font>
    <font>
      <sz val="10"/>
      <name val="宋体"/>
      <charset val="134"/>
    </font>
    <font>
      <sz val="10"/>
      <name val="汉仪报宋简"/>
      <charset val="134"/>
    </font>
    <font>
      <sz val="11"/>
      <name val="宋体"/>
      <charset val="134"/>
    </font>
    <font>
      <sz val="11"/>
      <color theme="0"/>
      <name val="宋体"/>
      <charset val="0"/>
      <scheme val="minor"/>
    </font>
    <font>
      <sz val="11"/>
      <color theme="1"/>
      <name val="宋体"/>
      <charset val="0"/>
      <scheme val="minor"/>
    </font>
    <font>
      <b/>
      <sz val="11"/>
      <color rgb="FF3F3F3F"/>
      <name val="宋体"/>
      <charset val="0"/>
      <scheme val="minor"/>
    </font>
    <font>
      <sz val="12"/>
      <name val="宋体"/>
      <charset val="134"/>
    </font>
    <font>
      <sz val="11"/>
      <color rgb="FF9C0006"/>
      <name val="宋体"/>
      <charset val="0"/>
      <scheme val="minor"/>
    </font>
    <font>
      <sz val="11"/>
      <color rgb="FFFA7D00"/>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b/>
      <sz val="11"/>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sz val="11"/>
      <color rgb="FF9C6500"/>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u/>
      <sz val="11"/>
      <color rgb="FF800080"/>
      <name val="宋体"/>
      <charset val="0"/>
      <scheme val="minor"/>
    </font>
    <font>
      <i/>
      <sz val="11"/>
      <color rgb="FF7F7F7F"/>
      <name val="宋体"/>
      <charset val="0"/>
      <scheme val="minor"/>
    </font>
    <font>
      <sz val="12"/>
      <name val="Arial"/>
      <charset val="134"/>
    </font>
    <font>
      <b/>
      <sz val="18"/>
      <name val="宋体"/>
      <charset val="134"/>
    </font>
  </fonts>
  <fills count="33">
    <fill>
      <patternFill patternType="none"/>
    </fill>
    <fill>
      <patternFill patternType="gray125"/>
    </fill>
    <fill>
      <patternFill patternType="solid">
        <fgColor theme="7"/>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rgb="FFFFFFCC"/>
        <bgColor indexed="64"/>
      </patternFill>
    </fill>
    <fill>
      <patternFill patternType="solid">
        <fgColor theme="6"/>
        <bgColor indexed="64"/>
      </patternFill>
    </fill>
    <fill>
      <patternFill patternType="solid">
        <fgColor theme="5"/>
        <bgColor indexed="64"/>
      </patternFill>
    </fill>
    <fill>
      <patternFill patternType="solid">
        <fgColor theme="9"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9">
    <xf numFmtId="0" fontId="0" fillId="0" borderId="0">
      <alignment vertical="center"/>
    </xf>
    <xf numFmtId="42" fontId="2" fillId="0" borderId="0" applyFont="0" applyFill="0" applyBorder="0" applyAlignment="0" applyProtection="0">
      <alignment vertical="center"/>
    </xf>
    <xf numFmtId="0" fontId="23" fillId="3" borderId="0" applyNumberFormat="0" applyBorder="0" applyAlignment="0" applyProtection="0">
      <alignment vertical="center"/>
    </xf>
    <xf numFmtId="0" fontId="28" fillId="13" borderId="6"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23" fillId="12" borderId="0" applyNumberFormat="0" applyBorder="0" applyAlignment="0" applyProtection="0">
      <alignment vertical="center"/>
    </xf>
    <xf numFmtId="0" fontId="26" fillId="5" borderId="0" applyNumberFormat="0" applyBorder="0" applyAlignment="0" applyProtection="0">
      <alignment vertical="center"/>
    </xf>
    <xf numFmtId="43" fontId="0" fillId="0" borderId="0" applyFont="0" applyBorder="0" applyAlignment="0" applyProtection="0">
      <alignment vertical="center"/>
    </xf>
    <xf numFmtId="0" fontId="22" fillId="29" borderId="0" applyNumberFormat="0" applyBorder="0" applyAlignment="0" applyProtection="0">
      <alignment vertical="center"/>
    </xf>
    <xf numFmtId="0" fontId="34" fillId="0" borderId="0" applyNumberFormat="0" applyFill="0" applyBorder="0" applyAlignment="0" applyProtection="0">
      <alignment vertical="center"/>
    </xf>
    <xf numFmtId="9" fontId="2" fillId="0" borderId="0" applyFont="0" applyFill="0" applyBorder="0" applyAlignment="0" applyProtection="0">
      <alignment vertical="center"/>
    </xf>
    <xf numFmtId="0" fontId="40" fillId="0" borderId="0" applyNumberFormat="0" applyFill="0" applyBorder="0" applyAlignment="0" applyProtection="0">
      <alignment vertical="center"/>
    </xf>
    <xf numFmtId="0" fontId="25" fillId="0" borderId="0">
      <alignment vertical="center"/>
    </xf>
    <xf numFmtId="0" fontId="2" fillId="15" borderId="7" applyNumberFormat="0" applyFont="0" applyAlignment="0" applyProtection="0">
      <alignment vertical="center"/>
    </xf>
    <xf numFmtId="0" fontId="22" fillId="21" borderId="0" applyNumberFormat="0" applyBorder="0" applyAlignment="0" applyProtection="0">
      <alignment vertical="center"/>
    </xf>
    <xf numFmtId="0" fontId="3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5" fillId="0" borderId="0">
      <alignment vertical="center"/>
    </xf>
    <xf numFmtId="0" fontId="0" fillId="0" borderId="0">
      <alignment vertical="center"/>
    </xf>
    <xf numFmtId="0" fontId="41" fillId="0" borderId="0" applyNumberFormat="0" applyFill="0" applyBorder="0" applyAlignment="0" applyProtection="0">
      <alignment vertical="center"/>
    </xf>
    <xf numFmtId="0" fontId="30" fillId="0" borderId="9" applyNumberFormat="0" applyFill="0" applyAlignment="0" applyProtection="0">
      <alignment vertical="center"/>
    </xf>
    <xf numFmtId="0" fontId="37" fillId="0" borderId="9" applyNumberFormat="0" applyFill="0" applyAlignment="0" applyProtection="0">
      <alignment vertical="center"/>
    </xf>
    <xf numFmtId="0" fontId="22" fillId="24" borderId="0" applyNumberFormat="0" applyBorder="0" applyAlignment="0" applyProtection="0">
      <alignment vertical="center"/>
    </xf>
    <xf numFmtId="0" fontId="31" fillId="0" borderId="10" applyNumberFormat="0" applyFill="0" applyAlignment="0" applyProtection="0">
      <alignment vertical="center"/>
    </xf>
    <xf numFmtId="0" fontId="22" fillId="27" borderId="0" applyNumberFormat="0" applyBorder="0" applyAlignment="0" applyProtection="0">
      <alignment vertical="center"/>
    </xf>
    <xf numFmtId="0" fontId="24" fillId="4" borderId="4" applyNumberFormat="0" applyAlignment="0" applyProtection="0">
      <alignment vertical="center"/>
    </xf>
    <xf numFmtId="0" fontId="38" fillId="4" borderId="6" applyNumberFormat="0" applyAlignment="0" applyProtection="0">
      <alignment vertical="center"/>
    </xf>
    <xf numFmtId="0" fontId="39" fillId="30" borderId="11" applyNumberFormat="0" applyAlignment="0" applyProtection="0">
      <alignment vertical="center"/>
    </xf>
    <xf numFmtId="0" fontId="23" fillId="32" borderId="0" applyNumberFormat="0" applyBorder="0" applyAlignment="0" applyProtection="0">
      <alignment vertical="center"/>
    </xf>
    <xf numFmtId="0" fontId="22" fillId="17" borderId="0" applyNumberFormat="0" applyBorder="0" applyAlignment="0" applyProtection="0">
      <alignment vertical="center"/>
    </xf>
    <xf numFmtId="0" fontId="27" fillId="0" borderId="5" applyNumberFormat="0" applyFill="0" applyAlignment="0" applyProtection="0">
      <alignment vertical="center"/>
    </xf>
    <xf numFmtId="0" fontId="29" fillId="0" borderId="8" applyNumberFormat="0" applyFill="0" applyAlignment="0" applyProtection="0">
      <alignment vertical="center"/>
    </xf>
    <xf numFmtId="0" fontId="32" fillId="19" borderId="0" applyNumberFormat="0" applyBorder="0" applyAlignment="0" applyProtection="0">
      <alignment vertical="center"/>
    </xf>
    <xf numFmtId="0" fontId="36" fillId="25" borderId="0" applyNumberFormat="0" applyBorder="0" applyAlignment="0" applyProtection="0">
      <alignment vertical="center"/>
    </xf>
    <xf numFmtId="0" fontId="23" fillId="11" borderId="0" applyNumberFormat="0" applyBorder="0" applyAlignment="0" applyProtection="0">
      <alignment vertical="center"/>
    </xf>
    <xf numFmtId="0" fontId="22" fillId="7" borderId="0" applyNumberFormat="0" applyBorder="0" applyAlignment="0" applyProtection="0">
      <alignment vertical="center"/>
    </xf>
    <xf numFmtId="0" fontId="23" fillId="28" borderId="0" applyNumberFormat="0" applyBorder="0" applyAlignment="0" applyProtection="0">
      <alignment vertical="center"/>
    </xf>
    <xf numFmtId="0" fontId="23" fillId="9" borderId="0" applyNumberFormat="0" applyBorder="0" applyAlignment="0" applyProtection="0">
      <alignment vertical="center"/>
    </xf>
    <xf numFmtId="0" fontId="0" fillId="0" borderId="0">
      <alignment vertical="center"/>
    </xf>
    <xf numFmtId="0" fontId="23" fillId="8" borderId="0" applyNumberFormat="0" applyBorder="0" applyAlignment="0" applyProtection="0">
      <alignment vertical="center"/>
    </xf>
    <xf numFmtId="0" fontId="23" fillId="26" borderId="0" applyNumberFormat="0" applyBorder="0" applyAlignment="0" applyProtection="0">
      <alignment vertical="center"/>
    </xf>
    <xf numFmtId="0" fontId="42" fillId="0" borderId="0" applyNumberFormat="0" applyBorder="0" applyAlignment="0" applyProtection="0">
      <alignment vertical="center"/>
    </xf>
    <xf numFmtId="0" fontId="22" fillId="16" borderId="0" applyNumberFormat="0" applyBorder="0" applyAlignment="0" applyProtection="0">
      <alignment vertical="center"/>
    </xf>
    <xf numFmtId="0" fontId="25" fillId="0" borderId="0">
      <alignment vertical="center"/>
    </xf>
    <xf numFmtId="0" fontId="22" fillId="2" borderId="0" applyNumberFormat="0" applyBorder="0" applyAlignment="0" applyProtection="0">
      <alignment vertical="center"/>
    </xf>
    <xf numFmtId="0" fontId="23" fillId="14" borderId="0" applyNumberFormat="0" applyBorder="0" applyAlignment="0" applyProtection="0">
      <alignment vertical="center"/>
    </xf>
    <xf numFmtId="0" fontId="2" fillId="0" borderId="0">
      <alignment vertical="center"/>
    </xf>
    <xf numFmtId="0" fontId="23" fillId="20" borderId="0" applyNumberFormat="0" applyBorder="0" applyAlignment="0" applyProtection="0">
      <alignment vertical="center"/>
    </xf>
    <xf numFmtId="0" fontId="22" fillId="6" borderId="0" applyNumberFormat="0" applyBorder="0" applyAlignment="0" applyProtection="0">
      <alignment vertical="center"/>
    </xf>
    <xf numFmtId="0" fontId="23" fillId="31" borderId="0" applyNumberFormat="0" applyBorder="0" applyAlignment="0" applyProtection="0">
      <alignment vertical="center"/>
    </xf>
    <xf numFmtId="0" fontId="22" fillId="23" borderId="0" applyNumberFormat="0" applyBorder="0" applyAlignment="0" applyProtection="0">
      <alignment vertical="center"/>
    </xf>
    <xf numFmtId="0" fontId="22" fillId="10" borderId="0" applyNumberFormat="0" applyBorder="0" applyAlignment="0" applyProtection="0">
      <alignment vertical="center"/>
    </xf>
    <xf numFmtId="0" fontId="23" fillId="22" borderId="0" applyNumberFormat="0" applyBorder="0" applyAlignment="0" applyProtection="0">
      <alignment vertical="center"/>
    </xf>
    <xf numFmtId="0" fontId="22" fillId="18" borderId="0" applyNumberFormat="0" applyBorder="0" applyAlignment="0" applyProtection="0">
      <alignment vertical="center"/>
    </xf>
    <xf numFmtId="0" fontId="25" fillId="0" borderId="0">
      <alignment vertical="center"/>
    </xf>
    <xf numFmtId="0" fontId="25" fillId="0" borderId="0" applyProtection="0">
      <alignment vertical="center"/>
    </xf>
    <xf numFmtId="0" fontId="0" fillId="0" borderId="0">
      <alignment vertical="center"/>
    </xf>
    <xf numFmtId="0" fontId="25" fillId="0" borderId="0" applyProtection="0">
      <alignment vertical="center"/>
    </xf>
    <xf numFmtId="0" fontId="25" fillId="0" borderId="0" applyProtection="0">
      <alignment vertical="center"/>
    </xf>
    <xf numFmtId="0" fontId="25" fillId="0" borderId="0">
      <alignment vertical="center"/>
    </xf>
    <xf numFmtId="0" fontId="25" fillId="0" borderId="0">
      <alignment vertical="center"/>
    </xf>
    <xf numFmtId="9" fontId="25" fillId="0" borderId="0" applyProtection="0">
      <alignment vertical="center"/>
    </xf>
    <xf numFmtId="0" fontId="25" fillId="0" borderId="0">
      <alignment vertical="center"/>
    </xf>
    <xf numFmtId="0" fontId="25" fillId="0" borderId="0"/>
    <xf numFmtId="43" fontId="0" fillId="0" borderId="0" applyFont="0" applyFill="0" applyBorder="0" applyAlignment="0" applyProtection="0">
      <alignment vertical="center"/>
    </xf>
    <xf numFmtId="0" fontId="0" fillId="0" borderId="0">
      <alignment vertical="center"/>
    </xf>
    <xf numFmtId="0" fontId="0" fillId="0" borderId="0">
      <alignment vertical="center"/>
    </xf>
  </cellStyleXfs>
  <cellXfs count="53">
    <xf numFmtId="0" fontId="0" fillId="0" borderId="0" xfId="0" applyFill="1">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1" fillId="0" borderId="0" xfId="0" applyFont="1" applyFill="1" applyAlignment="1">
      <alignment horizontal="center" vertical="center"/>
    </xf>
    <xf numFmtId="0" fontId="2" fillId="0" borderId="0" xfId="0" applyNumberFormat="1"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0" fontId="4" fillId="0" borderId="1" xfId="11"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0" xfId="0" applyFont="1" applyFill="1" applyAlignment="1">
      <alignment horizontal="left" vertical="center" wrapText="1"/>
    </xf>
    <xf numFmtId="176" fontId="1" fillId="0" borderId="0" xfId="0" applyNumberFormat="1" applyFont="1" applyFill="1" applyAlignment="1">
      <alignment horizontal="center" vertical="center"/>
    </xf>
    <xf numFmtId="0" fontId="6" fillId="0" borderId="0" xfId="0" applyFont="1" applyFill="1" applyAlignment="1">
      <alignment vertical="center"/>
    </xf>
    <xf numFmtId="176" fontId="3" fillId="0" borderId="2" xfId="0" applyNumberFormat="1" applyFont="1" applyFill="1" applyBorder="1" applyAlignment="1">
      <alignment horizontal="center" vertical="center" wrapText="1"/>
    </xf>
    <xf numFmtId="9" fontId="6" fillId="0" borderId="0" xfId="0" applyNumberFormat="1" applyFont="1" applyFill="1" applyAlignment="1">
      <alignment vertical="center"/>
    </xf>
    <xf numFmtId="176"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10" fontId="6" fillId="0" borderId="0" xfId="11" applyNumberFormat="1" applyFont="1">
      <alignment vertical="center"/>
    </xf>
    <xf numFmtId="176" fontId="4" fillId="0" borderId="3"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7" fillId="0" borderId="0" xfId="0" applyFont="1" applyFill="1" applyAlignment="1">
      <alignment horizontal="center" vertical="center"/>
    </xf>
    <xf numFmtId="10" fontId="7" fillId="0" borderId="0" xfId="0" applyNumberFormat="1" applyFont="1" applyFill="1" applyAlignment="1">
      <alignment horizontal="center" vertical="center"/>
    </xf>
    <xf numFmtId="176" fontId="6" fillId="0" borderId="0" xfId="0" applyNumberFormat="1" applyFont="1" applyFill="1" applyAlignment="1">
      <alignment horizontal="left" vertical="center" wrapText="1"/>
    </xf>
    <xf numFmtId="4" fontId="8" fillId="0" borderId="1" xfId="0" applyNumberFormat="1" applyFont="1" applyFill="1" applyBorder="1" applyAlignment="1">
      <alignment horizontal="center" vertical="center" wrapText="1"/>
    </xf>
    <xf numFmtId="177" fontId="2" fillId="0" borderId="0" xfId="0" applyNumberFormat="1" applyFont="1" applyFill="1" applyAlignment="1">
      <alignment vertical="center"/>
    </xf>
    <xf numFmtId="0" fontId="9" fillId="0" borderId="0" xfId="0" applyFont="1" applyFill="1">
      <alignment vertical="center"/>
    </xf>
    <xf numFmtId="0" fontId="10" fillId="0" borderId="0" xfId="0" applyFont="1" applyFill="1">
      <alignment vertical="center"/>
    </xf>
    <xf numFmtId="0" fontId="9" fillId="0" borderId="0" xfId="0" applyFont="1" applyFill="1" applyAlignment="1">
      <alignment horizontal="center" vertical="center"/>
    </xf>
    <xf numFmtId="176" fontId="9" fillId="0" borderId="0" xfId="0" applyNumberFormat="1" applyFont="1" applyFill="1" applyAlignment="1">
      <alignment horizontal="center" vertical="center"/>
    </xf>
    <xf numFmtId="0" fontId="11" fillId="0" borderId="0" xfId="0" applyFont="1" applyFill="1" applyAlignment="1">
      <alignment horizontal="left" vertical="center"/>
    </xf>
    <xf numFmtId="0" fontId="12" fillId="0" borderId="0" xfId="0" applyFont="1" applyFill="1" applyAlignment="1">
      <alignment horizontal="center" vertical="center"/>
    </xf>
    <xf numFmtId="0" fontId="13" fillId="0" borderId="0" xfId="0" applyFont="1" applyFill="1" applyAlignment="1">
      <alignment horizontal="center" vertical="center"/>
    </xf>
    <xf numFmtId="176" fontId="14" fillId="0" borderId="0" xfId="0" applyNumberFormat="1" applyFont="1" applyFill="1" applyAlignment="1">
      <alignment horizontal="right" vertical="center"/>
    </xf>
    <xf numFmtId="0" fontId="15" fillId="0" borderId="2" xfId="0"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xf>
    <xf numFmtId="176" fontId="16" fillId="0" borderId="2" xfId="0" applyNumberFormat="1" applyFont="1" applyFill="1" applyBorder="1" applyAlignment="1">
      <alignment horizontal="center" vertical="center"/>
    </xf>
    <xf numFmtId="0" fontId="17" fillId="0" borderId="2" xfId="0" applyFont="1" applyFill="1" applyBorder="1" applyAlignment="1">
      <alignment horizontal="center" vertical="center"/>
    </xf>
    <xf numFmtId="176" fontId="18" fillId="0" borderId="2" xfId="0" applyNumberFormat="1" applyFont="1" applyFill="1" applyBorder="1" applyAlignment="1">
      <alignment horizontal="center" vertical="center"/>
    </xf>
    <xf numFmtId="0" fontId="17" fillId="0" borderId="2" xfId="0" applyFont="1" applyFill="1" applyBorder="1" applyAlignment="1">
      <alignment horizontal="center" vertical="center" wrapText="1"/>
    </xf>
    <xf numFmtId="43" fontId="15" fillId="0" borderId="2" xfId="8" applyFont="1" applyFill="1" applyBorder="1" applyAlignment="1">
      <alignment horizontal="center" vertical="center" wrapText="1"/>
    </xf>
    <xf numFmtId="178" fontId="15" fillId="0" borderId="2" xfId="59" applyNumberFormat="1" applyFont="1" applyFill="1" applyBorder="1" applyAlignment="1">
      <alignment horizontal="center" vertical="center" wrapText="1"/>
    </xf>
    <xf numFmtId="178" fontId="19" fillId="0" borderId="2" xfId="59"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xf>
    <xf numFmtId="49" fontId="20" fillId="0" borderId="2" xfId="65" applyNumberFormat="1" applyFont="1" applyFill="1" applyBorder="1" applyAlignment="1">
      <alignment horizontal="center" vertical="center"/>
    </xf>
    <xf numFmtId="49" fontId="20" fillId="0" borderId="2" xfId="65" applyNumberFormat="1" applyFont="1" applyFill="1" applyBorder="1" applyAlignment="1" applyProtection="1">
      <alignment horizontal="center" vertical="center"/>
      <protection locked="0"/>
    </xf>
    <xf numFmtId="176" fontId="10" fillId="0" borderId="2" xfId="0" applyNumberFormat="1" applyFont="1" applyFill="1" applyBorder="1" applyAlignment="1">
      <alignment horizontal="center" vertical="center"/>
    </xf>
    <xf numFmtId="0" fontId="21" fillId="0" borderId="0" xfId="0" applyFont="1" applyFill="1" applyAlignment="1">
      <alignment horizontal="left" vertical="center" wrapText="1"/>
    </xf>
  </cellXfs>
  <cellStyles count="6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_附件2-1-2-3-5" xfId="13"/>
    <cellStyle name="注释" xfId="14" builtinId="10"/>
    <cellStyle name="60% - 强调文字颜色 2" xfId="15" builtinId="36"/>
    <cellStyle name="标题 4" xfId="16" builtinId="19"/>
    <cellStyle name="警告文本" xfId="17" builtinId="11"/>
    <cellStyle name="标题" xfId="18" builtinId="15"/>
    <cellStyle name="常规 12" xfId="19"/>
    <cellStyle name="常规 3 2 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常规 38" xfId="40"/>
    <cellStyle name="20% - 强调文字颜色 2" xfId="41" builtinId="34"/>
    <cellStyle name="40% - 强调文字颜色 2" xfId="42" builtinId="35"/>
    <cellStyle name="常规_测算表" xfId="43"/>
    <cellStyle name="强调文字颜色 3" xfId="44" builtinId="37"/>
    <cellStyle name="常规 3 2" xfId="45"/>
    <cellStyle name="强调文字颜色 4" xfId="46" builtinId="41"/>
    <cellStyle name="20% - 强调文字颜色 4" xfId="47" builtinId="42"/>
    <cellStyle name="常规 4 5 2" xfId="48"/>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常规 17" xfId="56"/>
    <cellStyle name="常规 2" xfId="57"/>
    <cellStyle name="常规 5" xfId="58"/>
    <cellStyle name="常规_Sheet1" xfId="59"/>
    <cellStyle name="常规_Sheet1_附件2-1-2-3-10 2" xfId="60"/>
    <cellStyle name="常规 11 3 2" xfId="61"/>
    <cellStyle name="常规_2016省工作量 2" xfId="62"/>
    <cellStyle name="百分比_附件2-1-2-3-5" xfId="63"/>
    <cellStyle name="常规 18" xfId="64"/>
    <cellStyle name="常规_分县年报格式" xfId="65"/>
    <cellStyle name="千位分隔 2" xfId="66"/>
    <cellStyle name="常规 2 2" xfId="67"/>
    <cellStyle name="常规 3" xfId="68"/>
  </cellStyles>
  <dxfs count="2">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80"/>
  <sheetViews>
    <sheetView tabSelected="1" view="pageBreakPreview" zoomScalePageLayoutView="70" zoomScaleNormal="100" workbookViewId="0">
      <pane xSplit="2" ySplit="5" topLeftCell="C6" activePane="bottomRight" state="frozen"/>
      <selection/>
      <selection pane="topRight"/>
      <selection pane="bottomLeft"/>
      <selection pane="bottomRight" activeCell="H11" sqref="H11"/>
    </sheetView>
  </sheetViews>
  <sheetFormatPr defaultColWidth="9" defaultRowHeight="15" outlineLevelCol="1"/>
  <cols>
    <col min="1" max="1" width="43.675" style="32" customWidth="1"/>
    <col min="2" max="2" width="41.25" style="33" customWidth="1"/>
    <col min="3" max="16384" width="9" style="30"/>
  </cols>
  <sheetData>
    <row r="1" spans="1:1">
      <c r="A1" s="34" t="s">
        <v>0</v>
      </c>
    </row>
    <row r="2" ht="30" customHeight="1" spans="1:2">
      <c r="A2" s="35" t="s">
        <v>1</v>
      </c>
      <c r="B2" s="35"/>
    </row>
    <row r="3" ht="18.75" spans="1:2">
      <c r="A3" s="36"/>
      <c r="B3" s="37" t="s">
        <v>2</v>
      </c>
    </row>
    <row r="4" ht="55.05" customHeight="1" spans="1:2">
      <c r="A4" s="38" t="s">
        <v>3</v>
      </c>
      <c r="B4" s="39" t="s">
        <v>4</v>
      </c>
    </row>
    <row r="5" ht="22.05" customHeight="1" spans="1:2">
      <c r="A5" s="40" t="s">
        <v>5</v>
      </c>
      <c r="B5" s="41">
        <v>16200</v>
      </c>
    </row>
    <row r="6" ht="22.05" customHeight="1" spans="1:2">
      <c r="A6" s="40" t="s">
        <v>6</v>
      </c>
      <c r="B6" s="41">
        <v>6602.91</v>
      </c>
    </row>
    <row r="7" s="30" customFormat="1" ht="22.05" customHeight="1" spans="1:2">
      <c r="A7" s="42" t="s">
        <v>7</v>
      </c>
      <c r="B7" s="43">
        <v>3512.76</v>
      </c>
    </row>
    <row r="8" ht="22.05" customHeight="1" spans="1:2">
      <c r="A8" s="42" t="s">
        <v>8</v>
      </c>
      <c r="B8" s="43">
        <v>40</v>
      </c>
    </row>
    <row r="9" ht="22.05" customHeight="1" spans="1:2">
      <c r="A9" s="42" t="s">
        <v>9</v>
      </c>
      <c r="B9" s="43">
        <v>880</v>
      </c>
    </row>
    <row r="10" ht="22.05" customHeight="1" spans="1:2">
      <c r="A10" s="42" t="s">
        <v>10</v>
      </c>
      <c r="B10" s="43">
        <v>80</v>
      </c>
    </row>
    <row r="11" ht="22.05" customHeight="1" spans="1:2">
      <c r="A11" s="42" t="s">
        <v>11</v>
      </c>
      <c r="B11" s="43">
        <v>448.55</v>
      </c>
    </row>
    <row r="12" ht="22.05" customHeight="1" spans="1:2">
      <c r="A12" s="44" t="s">
        <v>12</v>
      </c>
      <c r="B12" s="43">
        <v>45</v>
      </c>
    </row>
    <row r="13" ht="22.05" customHeight="1" spans="1:2">
      <c r="A13" s="42" t="s">
        <v>13</v>
      </c>
      <c r="B13" s="43">
        <v>4.15</v>
      </c>
    </row>
    <row r="14" ht="22.05" customHeight="1" spans="1:2">
      <c r="A14" s="42" t="s">
        <v>14</v>
      </c>
      <c r="B14" s="43">
        <v>0.3</v>
      </c>
    </row>
    <row r="15" ht="22.05" customHeight="1" spans="1:2">
      <c r="A15" s="42" t="s">
        <v>15</v>
      </c>
      <c r="B15" s="43">
        <v>4.66</v>
      </c>
    </row>
    <row r="16" ht="22.05" customHeight="1" spans="1:2">
      <c r="A16" s="42" t="s">
        <v>16</v>
      </c>
      <c r="B16" s="43">
        <v>27.74</v>
      </c>
    </row>
    <row r="17" ht="22.05" customHeight="1" spans="1:2">
      <c r="A17" s="42" t="s">
        <v>17</v>
      </c>
      <c r="B17" s="43">
        <v>30</v>
      </c>
    </row>
    <row r="18" ht="22.05" customHeight="1" spans="1:2">
      <c r="A18" s="42" t="s">
        <v>18</v>
      </c>
      <c r="B18" s="43">
        <v>357.2</v>
      </c>
    </row>
    <row r="19" ht="22.05" customHeight="1" spans="1:2">
      <c r="A19" s="42" t="s">
        <v>19</v>
      </c>
      <c r="B19" s="43">
        <v>165</v>
      </c>
    </row>
    <row r="20" ht="22.05" customHeight="1" spans="1:2">
      <c r="A20" s="42" t="s">
        <v>20</v>
      </c>
      <c r="B20" s="43">
        <v>300</v>
      </c>
    </row>
    <row r="21" ht="22.05" customHeight="1" spans="1:2">
      <c r="A21" s="44" t="s">
        <v>21</v>
      </c>
      <c r="B21" s="43">
        <v>100.5</v>
      </c>
    </row>
    <row r="22" ht="22.05" customHeight="1" spans="1:2">
      <c r="A22" s="42" t="s">
        <v>22</v>
      </c>
      <c r="B22" s="43">
        <v>41</v>
      </c>
    </row>
    <row r="23" ht="22.05" customHeight="1" spans="1:2">
      <c r="A23" s="42" t="s">
        <v>23</v>
      </c>
      <c r="B23" s="43">
        <v>204.9</v>
      </c>
    </row>
    <row r="24" ht="22.05" customHeight="1" spans="1:2">
      <c r="A24" s="42" t="s">
        <v>24</v>
      </c>
      <c r="B24" s="43">
        <v>331</v>
      </c>
    </row>
    <row r="25" ht="22.05" customHeight="1" spans="1:2">
      <c r="A25" s="42" t="s">
        <v>25</v>
      </c>
      <c r="B25" s="43">
        <v>20</v>
      </c>
    </row>
    <row r="26" ht="22.05" customHeight="1" spans="1:2">
      <c r="A26" s="42" t="s">
        <v>26</v>
      </c>
      <c r="B26" s="43">
        <v>10.15</v>
      </c>
    </row>
    <row r="27" s="31" customFormat="1" ht="19" customHeight="1" spans="1:2">
      <c r="A27" s="45" t="s">
        <v>27</v>
      </c>
      <c r="B27" s="41">
        <v>4906.82</v>
      </c>
    </row>
    <row r="28" ht="19" customHeight="1" spans="1:2">
      <c r="A28" s="46" t="s">
        <v>28</v>
      </c>
      <c r="B28" s="41">
        <v>143.32</v>
      </c>
    </row>
    <row r="29" ht="19" customHeight="1" spans="1:2">
      <c r="A29" s="47" t="s">
        <v>29</v>
      </c>
      <c r="B29" s="48">
        <v>112.26</v>
      </c>
    </row>
    <row r="30" ht="19" customHeight="1" spans="1:2">
      <c r="A30" s="49" t="s">
        <v>30</v>
      </c>
      <c r="B30" s="48">
        <v>5.1</v>
      </c>
    </row>
    <row r="31" ht="19" customHeight="1" spans="1:2">
      <c r="A31" s="49" t="s">
        <v>31</v>
      </c>
      <c r="B31" s="48">
        <v>5.1</v>
      </c>
    </row>
    <row r="32" ht="19" customHeight="1" spans="1:2">
      <c r="A32" s="50" t="s">
        <v>32</v>
      </c>
      <c r="B32" s="48">
        <v>0.1</v>
      </c>
    </row>
    <row r="33" ht="19" customHeight="1" spans="1:2">
      <c r="A33" s="49" t="s">
        <v>33</v>
      </c>
      <c r="B33" s="48">
        <v>0.1</v>
      </c>
    </row>
    <row r="34" ht="19" customHeight="1" spans="1:2">
      <c r="A34" s="49" t="s">
        <v>34</v>
      </c>
      <c r="B34" s="48">
        <v>6.16</v>
      </c>
    </row>
    <row r="35" ht="19" customHeight="1" spans="1:2">
      <c r="A35" s="49" t="s">
        <v>35</v>
      </c>
      <c r="B35" s="48">
        <v>0.1</v>
      </c>
    </row>
    <row r="36" ht="19" customHeight="1" spans="1:2">
      <c r="A36" s="49" t="s">
        <v>36</v>
      </c>
      <c r="B36" s="48">
        <v>1.98</v>
      </c>
    </row>
    <row r="37" ht="19" customHeight="1" spans="1:2">
      <c r="A37" s="50" t="s">
        <v>37</v>
      </c>
      <c r="B37" s="48">
        <v>5.1</v>
      </c>
    </row>
    <row r="38" ht="19" customHeight="1" spans="1:2">
      <c r="A38" s="49" t="s">
        <v>38</v>
      </c>
      <c r="B38" s="48">
        <v>0.1</v>
      </c>
    </row>
    <row r="39" ht="19" customHeight="1" spans="1:2">
      <c r="A39" s="49" t="s">
        <v>39</v>
      </c>
      <c r="B39" s="48">
        <v>0.1</v>
      </c>
    </row>
    <row r="40" ht="19" customHeight="1" spans="1:2">
      <c r="A40" s="49" t="s">
        <v>40</v>
      </c>
      <c r="B40" s="48">
        <v>7.12</v>
      </c>
    </row>
    <row r="41" ht="19" customHeight="1" spans="1:2">
      <c r="A41" s="46" t="s">
        <v>41</v>
      </c>
      <c r="B41" s="41">
        <v>49.26</v>
      </c>
    </row>
    <row r="42" ht="19" customHeight="1" spans="1:2">
      <c r="A42" s="47" t="s">
        <v>29</v>
      </c>
      <c r="B42" s="48">
        <v>28.96</v>
      </c>
    </row>
    <row r="43" ht="19" customHeight="1" spans="1:2">
      <c r="A43" s="50" t="s">
        <v>42</v>
      </c>
      <c r="B43" s="48">
        <v>15.1</v>
      </c>
    </row>
    <row r="44" ht="19" customHeight="1" spans="1:2">
      <c r="A44" s="49" t="s">
        <v>43</v>
      </c>
      <c r="B44" s="48">
        <v>5.1</v>
      </c>
    </row>
    <row r="45" ht="19" customHeight="1" spans="1:2">
      <c r="A45" s="49" t="s">
        <v>44</v>
      </c>
      <c r="B45" s="48">
        <v>0.1</v>
      </c>
    </row>
    <row r="46" ht="19" customHeight="1" spans="1:2">
      <c r="A46" s="46" t="s">
        <v>45</v>
      </c>
      <c r="B46" s="41">
        <v>644.42</v>
      </c>
    </row>
    <row r="47" ht="19" customHeight="1" spans="1:2">
      <c r="A47" s="47" t="s">
        <v>29</v>
      </c>
      <c r="B47" s="48">
        <v>330.12</v>
      </c>
    </row>
    <row r="48" ht="19" customHeight="1" spans="1:2">
      <c r="A48" s="50" t="s">
        <v>46</v>
      </c>
      <c r="B48" s="48">
        <v>44.67</v>
      </c>
    </row>
    <row r="49" ht="19" customHeight="1" spans="1:2">
      <c r="A49" s="49" t="s">
        <v>47</v>
      </c>
      <c r="B49" s="48">
        <v>54.5</v>
      </c>
    </row>
    <row r="50" ht="19" customHeight="1" spans="1:2">
      <c r="A50" s="49" t="s">
        <v>48</v>
      </c>
      <c r="B50" s="48">
        <v>42.76</v>
      </c>
    </row>
    <row r="51" ht="19" customHeight="1" spans="1:2">
      <c r="A51" s="50" t="s">
        <v>49</v>
      </c>
      <c r="B51" s="48">
        <v>51.34</v>
      </c>
    </row>
    <row r="52" ht="19" customHeight="1" spans="1:2">
      <c r="A52" s="49" t="s">
        <v>50</v>
      </c>
      <c r="B52" s="48">
        <v>62.59</v>
      </c>
    </row>
    <row r="53" ht="19" customHeight="1" spans="1:2">
      <c r="A53" s="49" t="s">
        <v>51</v>
      </c>
      <c r="B53" s="48">
        <v>58.44</v>
      </c>
    </row>
    <row r="54" ht="19" customHeight="1" spans="1:2">
      <c r="A54" s="46" t="s">
        <v>52</v>
      </c>
      <c r="B54" s="41">
        <v>32.34</v>
      </c>
    </row>
    <row r="55" ht="19" customHeight="1" spans="1:2">
      <c r="A55" s="47" t="s">
        <v>29</v>
      </c>
      <c r="B55" s="48">
        <v>29.92</v>
      </c>
    </row>
    <row r="56" ht="19" customHeight="1" spans="1:2">
      <c r="A56" s="50" t="s">
        <v>53</v>
      </c>
      <c r="B56" s="48">
        <v>0.1</v>
      </c>
    </row>
    <row r="57" ht="19" customHeight="1" spans="1:2">
      <c r="A57" s="49" t="s">
        <v>54</v>
      </c>
      <c r="B57" s="48">
        <v>0.1</v>
      </c>
    </row>
    <row r="58" ht="19" customHeight="1" spans="1:2">
      <c r="A58" s="50" t="s">
        <v>55</v>
      </c>
      <c r="B58" s="48">
        <v>2.12</v>
      </c>
    </row>
    <row r="59" ht="19" customHeight="1" spans="1:2">
      <c r="A59" s="49" t="s">
        <v>56</v>
      </c>
      <c r="B59" s="48">
        <v>0.1</v>
      </c>
    </row>
    <row r="60" ht="19" customHeight="1" spans="1:2">
      <c r="A60" s="46" t="s">
        <v>57</v>
      </c>
      <c r="B60" s="41">
        <v>362.23</v>
      </c>
    </row>
    <row r="61" ht="19" customHeight="1" spans="1:2">
      <c r="A61" s="47" t="s">
        <v>29</v>
      </c>
      <c r="B61" s="48">
        <v>208.22</v>
      </c>
    </row>
    <row r="62" ht="19" customHeight="1" spans="1:2">
      <c r="A62" s="49" t="s">
        <v>58</v>
      </c>
      <c r="B62" s="48">
        <v>28.37</v>
      </c>
    </row>
    <row r="63" ht="19" customHeight="1" spans="1:2">
      <c r="A63" s="49" t="s">
        <v>59</v>
      </c>
      <c r="B63" s="48">
        <v>26.1</v>
      </c>
    </row>
    <row r="64" ht="19" customHeight="1" spans="1:2">
      <c r="A64" s="49" t="s">
        <v>60</v>
      </c>
      <c r="B64" s="48">
        <v>99.54</v>
      </c>
    </row>
    <row r="65" ht="19" customHeight="1" spans="1:2">
      <c r="A65" s="46" t="s">
        <v>61</v>
      </c>
      <c r="B65" s="41">
        <v>200.69</v>
      </c>
    </row>
    <row r="66" ht="19" customHeight="1" spans="1:2">
      <c r="A66" s="47" t="s">
        <v>29</v>
      </c>
      <c r="B66" s="48">
        <v>170.56</v>
      </c>
    </row>
    <row r="67" ht="19" customHeight="1" spans="1:2">
      <c r="A67" s="49" t="s">
        <v>62</v>
      </c>
      <c r="B67" s="48">
        <v>30.13</v>
      </c>
    </row>
    <row r="68" ht="19" customHeight="1" spans="1:2">
      <c r="A68" s="46" t="s">
        <v>63</v>
      </c>
      <c r="B68" s="41">
        <v>309.83</v>
      </c>
    </row>
    <row r="69" ht="19" customHeight="1" spans="1:2">
      <c r="A69" s="47" t="s">
        <v>29</v>
      </c>
      <c r="B69" s="48">
        <v>219.55</v>
      </c>
    </row>
    <row r="70" ht="19" customHeight="1" spans="1:2">
      <c r="A70" s="49" t="s">
        <v>64</v>
      </c>
      <c r="B70" s="48">
        <v>37.36</v>
      </c>
    </row>
    <row r="71" ht="19" customHeight="1" spans="1:2">
      <c r="A71" s="49" t="s">
        <v>65</v>
      </c>
      <c r="B71" s="48">
        <v>52.92</v>
      </c>
    </row>
    <row r="72" ht="19" customHeight="1" spans="1:2">
      <c r="A72" s="46" t="s">
        <v>66</v>
      </c>
      <c r="B72" s="41">
        <v>368.81</v>
      </c>
    </row>
    <row r="73" ht="19" customHeight="1" spans="1:2">
      <c r="A73" s="47" t="s">
        <v>29</v>
      </c>
      <c r="B73" s="48">
        <v>234.41</v>
      </c>
    </row>
    <row r="74" ht="19" customHeight="1" spans="1:2">
      <c r="A74" s="50" t="s">
        <v>67</v>
      </c>
      <c r="B74" s="48">
        <v>70.66</v>
      </c>
    </row>
    <row r="75" ht="19" customHeight="1" spans="1:2">
      <c r="A75" s="50" t="s">
        <v>68</v>
      </c>
      <c r="B75" s="48">
        <v>63.74</v>
      </c>
    </row>
    <row r="76" ht="19" customHeight="1" spans="1:2">
      <c r="A76" s="46" t="s">
        <v>69</v>
      </c>
      <c r="B76" s="41">
        <v>143.09</v>
      </c>
    </row>
    <row r="77" ht="19" customHeight="1" spans="1:2">
      <c r="A77" s="47" t="s">
        <v>29</v>
      </c>
      <c r="B77" s="48">
        <v>94.35</v>
      </c>
    </row>
    <row r="78" ht="19" customHeight="1" spans="1:2">
      <c r="A78" s="50" t="s">
        <v>70</v>
      </c>
      <c r="B78" s="48">
        <v>48.74</v>
      </c>
    </row>
    <row r="79" s="31" customFormat="1" ht="19" customHeight="1" spans="1:2">
      <c r="A79" s="46" t="s">
        <v>71</v>
      </c>
      <c r="B79" s="51">
        <v>26.9</v>
      </c>
    </row>
    <row r="80" s="31" customFormat="1" ht="19" customHeight="1" spans="1:2">
      <c r="A80" s="46" t="s">
        <v>72</v>
      </c>
      <c r="B80" s="51">
        <v>29.22</v>
      </c>
    </row>
    <row r="81" ht="19" customHeight="1" spans="1:2">
      <c r="A81" s="46" t="s">
        <v>73</v>
      </c>
      <c r="B81" s="41">
        <v>70.59</v>
      </c>
    </row>
    <row r="82" ht="19" customHeight="1" spans="1:2">
      <c r="A82" s="47" t="s">
        <v>29</v>
      </c>
      <c r="B82" s="48">
        <v>68.27</v>
      </c>
    </row>
    <row r="83" ht="19" customHeight="1" spans="1:2">
      <c r="A83" s="50" t="s">
        <v>74</v>
      </c>
      <c r="B83" s="48">
        <v>0.1</v>
      </c>
    </row>
    <row r="84" ht="19" customHeight="1" spans="1:2">
      <c r="A84" s="50" t="s">
        <v>75</v>
      </c>
      <c r="B84" s="48">
        <v>0.1</v>
      </c>
    </row>
    <row r="85" ht="19" customHeight="1" spans="1:2">
      <c r="A85" s="50" t="s">
        <v>76</v>
      </c>
      <c r="B85" s="48">
        <v>2.12</v>
      </c>
    </row>
    <row r="86" ht="19" customHeight="1" spans="1:2">
      <c r="A86" s="46" t="s">
        <v>77</v>
      </c>
      <c r="B86" s="41">
        <v>333.46</v>
      </c>
    </row>
    <row r="87" ht="19" customHeight="1" spans="1:2">
      <c r="A87" s="47" t="s">
        <v>29</v>
      </c>
      <c r="B87" s="48">
        <v>142.15</v>
      </c>
    </row>
    <row r="88" ht="19" customHeight="1" spans="1:2">
      <c r="A88" s="50" t="s">
        <v>78</v>
      </c>
      <c r="B88" s="48">
        <v>89.25</v>
      </c>
    </row>
    <row r="89" ht="19" customHeight="1" spans="1:2">
      <c r="A89" s="50" t="s">
        <v>79</v>
      </c>
      <c r="B89" s="48">
        <v>102.06</v>
      </c>
    </row>
    <row r="90" ht="19" customHeight="1" spans="1:2">
      <c r="A90" s="46" t="s">
        <v>80</v>
      </c>
      <c r="B90" s="41">
        <v>362.01</v>
      </c>
    </row>
    <row r="91" ht="19" customHeight="1" spans="1:2">
      <c r="A91" s="47" t="s">
        <v>29</v>
      </c>
      <c r="B91" s="48">
        <v>235.6</v>
      </c>
    </row>
    <row r="92" ht="19" customHeight="1" spans="1:2">
      <c r="A92" s="50" t="s">
        <v>81</v>
      </c>
      <c r="B92" s="48">
        <v>22.58</v>
      </c>
    </row>
    <row r="93" ht="19" customHeight="1" spans="1:2">
      <c r="A93" s="50" t="s">
        <v>82</v>
      </c>
      <c r="B93" s="48">
        <v>35.45</v>
      </c>
    </row>
    <row r="94" ht="19" customHeight="1" spans="1:2">
      <c r="A94" s="50" t="s">
        <v>83</v>
      </c>
      <c r="B94" s="48">
        <v>24.14</v>
      </c>
    </row>
    <row r="95" ht="19" customHeight="1" spans="1:2">
      <c r="A95" s="50" t="s">
        <v>84</v>
      </c>
      <c r="B95" s="48">
        <v>44.24</v>
      </c>
    </row>
    <row r="96" ht="19" customHeight="1" spans="1:2">
      <c r="A96" s="46" t="s">
        <v>85</v>
      </c>
      <c r="B96" s="41">
        <v>426.19</v>
      </c>
    </row>
    <row r="97" ht="19" customHeight="1" spans="1:2">
      <c r="A97" s="47" t="s">
        <v>29</v>
      </c>
      <c r="B97" s="48">
        <v>254.86</v>
      </c>
    </row>
    <row r="98" ht="19" customHeight="1" spans="1:2">
      <c r="A98" s="50" t="s">
        <v>86</v>
      </c>
      <c r="B98" s="48">
        <v>69.78</v>
      </c>
    </row>
    <row r="99" ht="19" customHeight="1" spans="1:2">
      <c r="A99" s="50" t="s">
        <v>87</v>
      </c>
      <c r="B99" s="48">
        <v>101.55</v>
      </c>
    </row>
    <row r="100" ht="19" customHeight="1" spans="1:2">
      <c r="A100" s="46" t="s">
        <v>88</v>
      </c>
      <c r="B100" s="41">
        <v>356.13</v>
      </c>
    </row>
    <row r="101" ht="19" customHeight="1" spans="1:2">
      <c r="A101" s="47" t="s">
        <v>29</v>
      </c>
      <c r="B101" s="48">
        <v>241.91</v>
      </c>
    </row>
    <row r="102" ht="19" customHeight="1" spans="1:2">
      <c r="A102" s="50" t="s">
        <v>89</v>
      </c>
      <c r="B102" s="48">
        <v>42.4</v>
      </c>
    </row>
    <row r="103" ht="19" customHeight="1" spans="1:2">
      <c r="A103" s="50" t="s">
        <v>90</v>
      </c>
      <c r="B103" s="48">
        <v>17.38</v>
      </c>
    </row>
    <row r="104" ht="19" customHeight="1" spans="1:2">
      <c r="A104" s="50" t="s">
        <v>91</v>
      </c>
      <c r="B104" s="48">
        <v>54.44</v>
      </c>
    </row>
    <row r="105" ht="19" customHeight="1" spans="1:2">
      <c r="A105" s="46" t="s">
        <v>92</v>
      </c>
      <c r="B105" s="41">
        <v>356.77</v>
      </c>
    </row>
    <row r="106" ht="19" customHeight="1" spans="1:2">
      <c r="A106" s="47" t="s">
        <v>29</v>
      </c>
      <c r="B106" s="48">
        <v>204.02</v>
      </c>
    </row>
    <row r="107" ht="19" customHeight="1" spans="1:2">
      <c r="A107" s="50" t="s">
        <v>93</v>
      </c>
      <c r="B107" s="48">
        <v>54.44</v>
      </c>
    </row>
    <row r="108" ht="19" customHeight="1" spans="1:2">
      <c r="A108" s="50" t="s">
        <v>94</v>
      </c>
      <c r="B108" s="48">
        <v>98.31</v>
      </c>
    </row>
    <row r="109" ht="19" customHeight="1" spans="1:2">
      <c r="A109" s="46" t="s">
        <v>95</v>
      </c>
      <c r="B109" s="41">
        <v>266.31</v>
      </c>
    </row>
    <row r="110" ht="19" customHeight="1" spans="1:2">
      <c r="A110" s="47" t="s">
        <v>29</v>
      </c>
      <c r="B110" s="48">
        <v>124.51</v>
      </c>
    </row>
    <row r="111" ht="19" customHeight="1" spans="1:2">
      <c r="A111" s="50" t="s">
        <v>96</v>
      </c>
      <c r="B111" s="48">
        <v>45.73</v>
      </c>
    </row>
    <row r="112" ht="19" customHeight="1" spans="1:2">
      <c r="A112" s="50" t="s">
        <v>97</v>
      </c>
      <c r="B112" s="48">
        <v>96.07</v>
      </c>
    </row>
    <row r="113" ht="19" customHeight="1" spans="1:2">
      <c r="A113" s="46" t="s">
        <v>98</v>
      </c>
      <c r="B113" s="41">
        <v>264.88</v>
      </c>
    </row>
    <row r="114" ht="19" customHeight="1" spans="1:2">
      <c r="A114" s="47" t="s">
        <v>29</v>
      </c>
      <c r="B114" s="48">
        <v>135.36</v>
      </c>
    </row>
    <row r="115" ht="19" customHeight="1" spans="1:2">
      <c r="A115" s="50" t="s">
        <v>99</v>
      </c>
      <c r="B115" s="48">
        <v>57.82</v>
      </c>
    </row>
    <row r="116" ht="19" customHeight="1" spans="1:2">
      <c r="A116" s="50" t="s">
        <v>100</v>
      </c>
      <c r="B116" s="48">
        <v>71.7</v>
      </c>
    </row>
    <row r="117" ht="19" customHeight="1" spans="1:2">
      <c r="A117" s="46" t="s">
        <v>101</v>
      </c>
      <c r="B117" s="41">
        <v>160.37</v>
      </c>
    </row>
    <row r="118" ht="19" customHeight="1" spans="1:2">
      <c r="A118" s="47" t="s">
        <v>29</v>
      </c>
      <c r="B118" s="48">
        <v>87.24</v>
      </c>
    </row>
    <row r="119" ht="19" customHeight="1" spans="1:2">
      <c r="A119" s="50" t="s">
        <v>102</v>
      </c>
      <c r="B119" s="48">
        <v>42.87</v>
      </c>
    </row>
    <row r="120" ht="19" customHeight="1" spans="1:2">
      <c r="A120" s="50" t="s">
        <v>103</v>
      </c>
      <c r="B120" s="48">
        <v>30.26</v>
      </c>
    </row>
    <row r="121" ht="19" customHeight="1" spans="1:2">
      <c r="A121" s="38" t="s">
        <v>104</v>
      </c>
      <c r="B121" s="41">
        <v>4690.27</v>
      </c>
    </row>
    <row r="122" ht="19" customHeight="1" spans="1:2">
      <c r="A122" s="49" t="s">
        <v>105</v>
      </c>
      <c r="B122" s="48">
        <v>21.16</v>
      </c>
    </row>
    <row r="123" ht="19" customHeight="1" spans="1:2">
      <c r="A123" s="47" t="s">
        <v>106</v>
      </c>
      <c r="B123" s="48">
        <v>12.34</v>
      </c>
    </row>
    <row r="124" ht="19" customHeight="1" spans="1:2">
      <c r="A124" s="49" t="s">
        <v>107</v>
      </c>
      <c r="B124" s="48">
        <v>79.67</v>
      </c>
    </row>
    <row r="125" ht="19" customHeight="1" spans="1:2">
      <c r="A125" s="47" t="s">
        <v>108</v>
      </c>
      <c r="B125" s="48">
        <v>64.82</v>
      </c>
    </row>
    <row r="126" ht="19" customHeight="1" spans="1:2">
      <c r="A126" s="47" t="s">
        <v>109</v>
      </c>
      <c r="B126" s="48">
        <v>49.19</v>
      </c>
    </row>
    <row r="127" ht="19" customHeight="1" spans="1:2">
      <c r="A127" s="49" t="s">
        <v>110</v>
      </c>
      <c r="B127" s="48">
        <v>56.84</v>
      </c>
    </row>
    <row r="128" ht="19" customHeight="1" spans="1:2">
      <c r="A128" s="47" t="s">
        <v>111</v>
      </c>
      <c r="B128" s="48">
        <v>56.89</v>
      </c>
    </row>
    <row r="129" ht="19" customHeight="1" spans="1:2">
      <c r="A129" s="49" t="s">
        <v>112</v>
      </c>
      <c r="B129" s="48">
        <v>31.09</v>
      </c>
    </row>
    <row r="130" ht="19" customHeight="1" spans="1:2">
      <c r="A130" s="47" t="s">
        <v>113</v>
      </c>
      <c r="B130" s="48">
        <v>65.85</v>
      </c>
    </row>
    <row r="131" ht="19" customHeight="1" spans="1:2">
      <c r="A131" s="49" t="s">
        <v>114</v>
      </c>
      <c r="B131" s="48">
        <v>51.47</v>
      </c>
    </row>
    <row r="132" ht="19" customHeight="1" spans="1:2">
      <c r="A132" s="49" t="s">
        <v>115</v>
      </c>
      <c r="B132" s="48">
        <v>42.95</v>
      </c>
    </row>
    <row r="133" ht="19" customHeight="1" spans="1:2">
      <c r="A133" s="47" t="s">
        <v>116</v>
      </c>
      <c r="B133" s="48">
        <v>159.31</v>
      </c>
    </row>
    <row r="134" ht="19" customHeight="1" spans="1:2">
      <c r="A134" s="47" t="s">
        <v>117</v>
      </c>
      <c r="B134" s="48">
        <v>46.48</v>
      </c>
    </row>
    <row r="135" ht="19" customHeight="1" spans="1:2">
      <c r="A135" s="47" t="s">
        <v>118</v>
      </c>
      <c r="B135" s="48">
        <v>49.15</v>
      </c>
    </row>
    <row r="136" ht="19" customHeight="1" spans="1:2">
      <c r="A136" s="47" t="s">
        <v>119</v>
      </c>
      <c r="B136" s="48">
        <v>178.48</v>
      </c>
    </row>
    <row r="137" ht="19" customHeight="1" spans="1:2">
      <c r="A137" s="50" t="s">
        <v>120</v>
      </c>
      <c r="B137" s="48">
        <v>23.91</v>
      </c>
    </row>
    <row r="138" ht="19" customHeight="1" spans="1:2">
      <c r="A138" s="50" t="s">
        <v>121</v>
      </c>
      <c r="B138" s="48">
        <v>20.58</v>
      </c>
    </row>
    <row r="139" ht="19" customHeight="1" spans="1:2">
      <c r="A139" s="47" t="s">
        <v>122</v>
      </c>
      <c r="B139" s="48">
        <v>37.75</v>
      </c>
    </row>
    <row r="140" ht="19" customHeight="1" spans="1:2">
      <c r="A140" s="47" t="s">
        <v>123</v>
      </c>
      <c r="B140" s="48">
        <v>60.87</v>
      </c>
    </row>
    <row r="141" ht="19" customHeight="1" spans="1:2">
      <c r="A141" s="47" t="s">
        <v>124</v>
      </c>
      <c r="B141" s="48">
        <v>68.52</v>
      </c>
    </row>
    <row r="142" ht="19" customHeight="1" spans="1:2">
      <c r="A142" s="50" t="s">
        <v>125</v>
      </c>
      <c r="B142" s="48">
        <v>59.74</v>
      </c>
    </row>
    <row r="143" ht="19" customHeight="1" spans="1:2">
      <c r="A143" s="47" t="s">
        <v>126</v>
      </c>
      <c r="B143" s="48">
        <v>165.79</v>
      </c>
    </row>
    <row r="144" ht="19" customHeight="1" spans="1:2">
      <c r="A144" s="50" t="s">
        <v>127</v>
      </c>
      <c r="B144" s="48">
        <v>30.69</v>
      </c>
    </row>
    <row r="145" ht="19" customHeight="1" spans="1:2">
      <c r="A145" s="47" t="s">
        <v>128</v>
      </c>
      <c r="B145" s="48">
        <v>140.65</v>
      </c>
    </row>
    <row r="146" ht="19" customHeight="1" spans="1:2">
      <c r="A146" s="47" t="s">
        <v>129</v>
      </c>
      <c r="B146" s="48">
        <v>63.9</v>
      </c>
    </row>
    <row r="147" ht="19" customHeight="1" spans="1:2">
      <c r="A147" s="47" t="s">
        <v>130</v>
      </c>
      <c r="B147" s="48">
        <v>34.38</v>
      </c>
    </row>
    <row r="148" ht="19" customHeight="1" spans="1:2">
      <c r="A148" s="47" t="s">
        <v>131</v>
      </c>
      <c r="B148" s="48">
        <v>96.65</v>
      </c>
    </row>
    <row r="149" ht="19" customHeight="1" spans="1:2">
      <c r="A149" s="47" t="s">
        <v>132</v>
      </c>
      <c r="B149" s="48">
        <v>61.31</v>
      </c>
    </row>
    <row r="150" ht="19" customHeight="1" spans="1:2">
      <c r="A150" s="50" t="s">
        <v>133</v>
      </c>
      <c r="B150" s="48">
        <v>3.6</v>
      </c>
    </row>
    <row r="151" ht="19" customHeight="1" spans="1:2">
      <c r="A151" s="47" t="s">
        <v>134</v>
      </c>
      <c r="B151" s="48">
        <v>58.02</v>
      </c>
    </row>
    <row r="152" ht="19" customHeight="1" spans="1:2">
      <c r="A152" s="47" t="s">
        <v>135</v>
      </c>
      <c r="B152" s="48">
        <v>107.75</v>
      </c>
    </row>
    <row r="153" ht="19" customHeight="1" spans="1:2">
      <c r="A153" s="50" t="s">
        <v>136</v>
      </c>
      <c r="B153" s="48">
        <v>75.14</v>
      </c>
    </row>
    <row r="154" ht="19" customHeight="1" spans="1:2">
      <c r="A154" s="47" t="s">
        <v>137</v>
      </c>
      <c r="B154" s="48">
        <v>118.59</v>
      </c>
    </row>
    <row r="155" ht="19" customHeight="1" spans="1:2">
      <c r="A155" s="47" t="s">
        <v>138</v>
      </c>
      <c r="B155" s="48">
        <v>288.6</v>
      </c>
    </row>
    <row r="156" ht="19" customHeight="1" spans="1:2">
      <c r="A156" s="50" t="s">
        <v>139</v>
      </c>
      <c r="B156" s="48">
        <v>64.4</v>
      </c>
    </row>
    <row r="157" ht="19" customHeight="1" spans="1:2">
      <c r="A157" s="50" t="s">
        <v>140</v>
      </c>
      <c r="B157" s="48">
        <v>91.16</v>
      </c>
    </row>
    <row r="158" ht="19" customHeight="1" spans="1:2">
      <c r="A158" s="47" t="s">
        <v>141</v>
      </c>
      <c r="B158" s="48">
        <v>62.46</v>
      </c>
    </row>
    <row r="159" ht="19" customHeight="1" spans="1:2">
      <c r="A159" s="50" t="s">
        <v>142</v>
      </c>
      <c r="B159" s="48">
        <v>192.95</v>
      </c>
    </row>
    <row r="160" ht="19" customHeight="1" spans="1:2">
      <c r="A160" s="47" t="s">
        <v>143</v>
      </c>
      <c r="B160" s="48">
        <v>124.32</v>
      </c>
    </row>
    <row r="161" ht="19" customHeight="1" spans="1:2">
      <c r="A161" s="47" t="s">
        <v>144</v>
      </c>
      <c r="B161" s="48">
        <v>108.79</v>
      </c>
    </row>
    <row r="162" ht="19" customHeight="1" spans="1:2">
      <c r="A162" s="50" t="s">
        <v>145</v>
      </c>
      <c r="B162" s="48">
        <v>64.06</v>
      </c>
    </row>
    <row r="163" ht="19" customHeight="1" spans="1:2">
      <c r="A163" s="47" t="s">
        <v>146</v>
      </c>
      <c r="B163" s="48">
        <v>44.06</v>
      </c>
    </row>
    <row r="164" ht="19" customHeight="1" spans="1:2">
      <c r="A164" s="47" t="s">
        <v>147</v>
      </c>
      <c r="B164" s="48">
        <v>44.74</v>
      </c>
    </row>
    <row r="165" ht="19" customHeight="1" spans="1:2">
      <c r="A165" s="47" t="s">
        <v>148</v>
      </c>
      <c r="B165" s="48">
        <v>79.62</v>
      </c>
    </row>
    <row r="166" ht="19" customHeight="1" spans="1:2">
      <c r="A166" s="47" t="s">
        <v>149</v>
      </c>
      <c r="B166" s="48">
        <v>53.31</v>
      </c>
    </row>
    <row r="167" ht="19" customHeight="1" spans="1:2">
      <c r="A167" s="47" t="s">
        <v>150</v>
      </c>
      <c r="B167" s="48">
        <v>179.13</v>
      </c>
    </row>
    <row r="168" ht="19" customHeight="1" spans="1:2">
      <c r="A168" s="50" t="s">
        <v>151</v>
      </c>
      <c r="B168" s="48">
        <v>61.52</v>
      </c>
    </row>
    <row r="169" ht="19" customHeight="1" spans="1:2">
      <c r="A169" s="50" t="s">
        <v>152</v>
      </c>
      <c r="B169" s="48">
        <v>35.47</v>
      </c>
    </row>
    <row r="170" ht="19" customHeight="1" spans="1:2">
      <c r="A170" s="50" t="s">
        <v>153</v>
      </c>
      <c r="B170" s="48">
        <v>47</v>
      </c>
    </row>
    <row r="171" ht="19" customHeight="1" spans="1:2">
      <c r="A171" s="47" t="s">
        <v>154</v>
      </c>
      <c r="B171" s="48">
        <v>24.21</v>
      </c>
    </row>
    <row r="172" ht="19" customHeight="1" spans="1:2">
      <c r="A172" s="47" t="s">
        <v>155</v>
      </c>
      <c r="B172" s="48">
        <v>31.87</v>
      </c>
    </row>
    <row r="173" ht="19" customHeight="1" spans="1:2">
      <c r="A173" s="47" t="s">
        <v>156</v>
      </c>
      <c r="B173" s="48">
        <v>156.41</v>
      </c>
    </row>
    <row r="174" ht="19" customHeight="1" spans="1:2">
      <c r="A174" s="47" t="s">
        <v>157</v>
      </c>
      <c r="B174" s="48">
        <v>281.93</v>
      </c>
    </row>
    <row r="175" ht="19" customHeight="1" spans="1:2">
      <c r="A175" s="47" t="s">
        <v>158</v>
      </c>
      <c r="B175" s="48">
        <v>110.59</v>
      </c>
    </row>
    <row r="176" ht="19" customHeight="1" spans="1:2">
      <c r="A176" s="47" t="s">
        <v>159</v>
      </c>
      <c r="B176" s="48">
        <v>70.9</v>
      </c>
    </row>
    <row r="177" ht="19" customHeight="1" spans="1:2">
      <c r="A177" s="47" t="s">
        <v>160</v>
      </c>
      <c r="B177" s="48">
        <v>156.58</v>
      </c>
    </row>
    <row r="178" ht="19" customHeight="1" spans="1:2">
      <c r="A178" s="47" t="s">
        <v>161</v>
      </c>
      <c r="B178" s="48">
        <v>63.42</v>
      </c>
    </row>
    <row r="179" ht="19" customHeight="1" spans="1:2">
      <c r="A179" s="50" t="s">
        <v>162</v>
      </c>
      <c r="B179" s="48">
        <v>59.24</v>
      </c>
    </row>
    <row r="180" ht="64" customHeight="1" spans="1:2">
      <c r="A180" s="52" t="s">
        <v>163</v>
      </c>
      <c r="B180" s="52"/>
    </row>
  </sheetData>
  <mergeCells count="2">
    <mergeCell ref="A2:B2"/>
    <mergeCell ref="A180:B180"/>
  </mergeCells>
  <printOptions horizontalCentered="1"/>
  <pageMargins left="0.472222222222222" right="0.472222222222222" top="0.590277777777778" bottom="0.786805555555556" header="0.5" footer="0.5"/>
  <pageSetup paperSize="8"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0"/>
  <sheetViews>
    <sheetView workbookViewId="0">
      <pane ySplit="3" topLeftCell="A4" activePane="bottomLeft" state="frozen"/>
      <selection/>
      <selection pane="bottomLeft" activeCell="L17" sqref="L17"/>
    </sheetView>
  </sheetViews>
  <sheetFormatPr defaultColWidth="9" defaultRowHeight="13.5"/>
  <cols>
    <col min="1" max="1" width="23.75" style="2" customWidth="1"/>
    <col min="2" max="2" width="14.6333333333333" style="3" customWidth="1"/>
    <col min="3" max="4" width="12.8166666666667" style="3" customWidth="1"/>
    <col min="5" max="5" width="12.6333333333333" style="3" customWidth="1"/>
    <col min="6" max="7" width="15.25" style="3" customWidth="1"/>
    <col min="8" max="8" width="12.6333333333333" style="3" customWidth="1"/>
    <col min="9" max="9" width="19.3333333333333" style="4" customWidth="1"/>
    <col min="10" max="11" width="12.6333333333333" style="3" customWidth="1"/>
    <col min="12" max="13" width="9" style="2"/>
    <col min="14" max="17" width="9" style="2" hidden="1" customWidth="1"/>
    <col min="18" max="18" width="9.38333333333333" style="2" hidden="1" customWidth="1"/>
    <col min="19" max="16384" width="9" style="2"/>
  </cols>
  <sheetData>
    <row r="1" s="1" customFormat="1" ht="27" customHeight="1" spans="1:11">
      <c r="A1" s="5" t="s">
        <v>164</v>
      </c>
      <c r="B1" s="5"/>
      <c r="C1" s="5"/>
      <c r="D1" s="5"/>
      <c r="E1" s="5"/>
      <c r="F1" s="5"/>
      <c r="G1" s="5"/>
      <c r="H1" s="5"/>
      <c r="I1" s="15"/>
      <c r="J1" s="5"/>
      <c r="K1" s="5"/>
    </row>
    <row r="2" s="2" customFormat="1" ht="22" customHeight="1" spans="2:15">
      <c r="B2" s="3"/>
      <c r="C2" s="6"/>
      <c r="D2" s="6"/>
      <c r="E2" s="6"/>
      <c r="F2" s="3"/>
      <c r="G2" s="3"/>
      <c r="H2" s="6"/>
      <c r="I2" s="4"/>
      <c r="K2" s="16" t="s">
        <v>2</v>
      </c>
      <c r="M2" s="16"/>
      <c r="N2" s="16"/>
      <c r="O2" s="16"/>
    </row>
    <row r="3" ht="25" customHeight="1" spans="1:16">
      <c r="A3" s="7" t="s">
        <v>165</v>
      </c>
      <c r="B3" s="7" t="s">
        <v>166</v>
      </c>
      <c r="C3" s="7" t="s">
        <v>167</v>
      </c>
      <c r="D3" s="7" t="s">
        <v>168</v>
      </c>
      <c r="E3" s="8" t="s">
        <v>169</v>
      </c>
      <c r="F3" s="8" t="s">
        <v>170</v>
      </c>
      <c r="G3" s="8" t="s">
        <v>171</v>
      </c>
      <c r="H3" s="8" t="s">
        <v>172</v>
      </c>
      <c r="I3" s="17" t="s">
        <v>173</v>
      </c>
      <c r="J3" s="8" t="s">
        <v>174</v>
      </c>
      <c r="K3" s="8" t="s">
        <v>175</v>
      </c>
      <c r="N3" s="18">
        <v>0.05</v>
      </c>
      <c r="O3" s="16"/>
      <c r="P3" s="16"/>
    </row>
    <row r="4" ht="25" customHeight="1" spans="1:16">
      <c r="A4" s="7"/>
      <c r="B4" s="7"/>
      <c r="C4" s="7">
        <f t="shared" ref="C4:I4" si="0">SUM(C5:C59)</f>
        <v>9592.25</v>
      </c>
      <c r="D4" s="7">
        <f t="shared" si="0"/>
        <v>1448.36</v>
      </c>
      <c r="E4" s="7">
        <f t="shared" si="0"/>
        <v>8143.89</v>
      </c>
      <c r="F4" s="8"/>
      <c r="G4" s="8"/>
      <c r="H4" s="7">
        <f t="shared" si="0"/>
        <v>293.17</v>
      </c>
      <c r="I4" s="19">
        <f t="shared" si="0"/>
        <v>293.17</v>
      </c>
      <c r="J4" s="8"/>
      <c r="K4" s="8"/>
      <c r="N4" s="18"/>
      <c r="O4" s="16"/>
      <c r="P4" s="16"/>
    </row>
    <row r="5" ht="25" customHeight="1" spans="1:16">
      <c r="A5" s="9" t="s">
        <v>176</v>
      </c>
      <c r="B5" s="10" t="s">
        <v>158</v>
      </c>
      <c r="C5" s="11">
        <v>73.91</v>
      </c>
      <c r="D5" s="11">
        <v>64.06</v>
      </c>
      <c r="E5" s="11">
        <f t="shared" ref="E5:E59" si="1">C5-D5</f>
        <v>9.84999999999999</v>
      </c>
      <c r="F5" s="12">
        <v>0.882251842724499</v>
      </c>
      <c r="G5" s="12">
        <f t="shared" ref="G5:G59" si="2">D5/C5</f>
        <v>0.866729806521445</v>
      </c>
      <c r="H5" s="11"/>
      <c r="I5" s="20">
        <f>ROUND($H$4*C5/(SUM($C$5,$C$10,$C$14,$C$15,$C$20)),2)</f>
        <v>48.39</v>
      </c>
      <c r="J5" s="21" t="s">
        <v>177</v>
      </c>
      <c r="K5" s="21" t="s">
        <v>178</v>
      </c>
      <c r="N5" s="16" t="s">
        <v>179</v>
      </c>
      <c r="O5" s="16" t="s">
        <v>180</v>
      </c>
      <c r="P5" s="22">
        <v>0.3502</v>
      </c>
    </row>
    <row r="6" ht="25" customHeight="1" spans="1:18">
      <c r="A6" s="9" t="s">
        <v>176</v>
      </c>
      <c r="B6" s="13" t="s">
        <v>181</v>
      </c>
      <c r="C6" s="11">
        <v>72.34</v>
      </c>
      <c r="D6" s="11">
        <v>36.81</v>
      </c>
      <c r="E6" s="11">
        <f t="shared" si="1"/>
        <v>35.53</v>
      </c>
      <c r="F6" s="12">
        <v>0.868677818131288</v>
      </c>
      <c r="G6" s="12">
        <f t="shared" si="2"/>
        <v>0.508847110865358</v>
      </c>
      <c r="H6" s="11"/>
      <c r="I6" s="23"/>
      <c r="J6" s="24" t="s">
        <v>72</v>
      </c>
      <c r="K6" s="24"/>
      <c r="N6" s="16" t="s">
        <v>182</v>
      </c>
      <c r="O6" s="16" t="s">
        <v>180</v>
      </c>
      <c r="P6" s="22">
        <v>0.3126</v>
      </c>
      <c r="Q6" s="28">
        <v>42.44</v>
      </c>
      <c r="R6" s="29">
        <f t="shared" ref="R6:R59" si="3">ROUND(D6,2)</f>
        <v>36.81</v>
      </c>
    </row>
    <row r="7" ht="25" customHeight="1" spans="1:18">
      <c r="A7" s="9" t="s">
        <v>176</v>
      </c>
      <c r="B7" s="10" t="s">
        <v>111</v>
      </c>
      <c r="C7" s="11">
        <v>44.82</v>
      </c>
      <c r="D7" s="11">
        <v>16.18</v>
      </c>
      <c r="E7" s="11">
        <f t="shared" si="1"/>
        <v>28.64</v>
      </c>
      <c r="F7" s="12">
        <v>0.823797352806937</v>
      </c>
      <c r="G7" s="12">
        <f t="shared" si="2"/>
        <v>0.360999553770638</v>
      </c>
      <c r="H7" s="11"/>
      <c r="I7" s="23"/>
      <c r="J7" s="24" t="s">
        <v>183</v>
      </c>
      <c r="K7" s="24"/>
      <c r="N7" s="16" t="s">
        <v>184</v>
      </c>
      <c r="O7" s="16" t="s">
        <v>180</v>
      </c>
      <c r="P7" s="22">
        <v>0.2406</v>
      </c>
      <c r="Q7" s="28">
        <v>184.05</v>
      </c>
      <c r="R7" s="29">
        <f t="shared" si="3"/>
        <v>16.18</v>
      </c>
    </row>
    <row r="8" ht="25" customHeight="1" spans="1:18">
      <c r="A8" s="9" t="s">
        <v>176</v>
      </c>
      <c r="B8" s="10" t="s">
        <v>147</v>
      </c>
      <c r="C8" s="11">
        <v>42.55</v>
      </c>
      <c r="D8" s="11">
        <v>8.83</v>
      </c>
      <c r="E8" s="11">
        <f t="shared" si="1"/>
        <v>33.72</v>
      </c>
      <c r="F8" s="12">
        <v>0.76052385953481</v>
      </c>
      <c r="G8" s="12">
        <f t="shared" si="2"/>
        <v>0.207520564042303</v>
      </c>
      <c r="H8" s="11"/>
      <c r="I8" s="23"/>
      <c r="J8" s="24" t="s">
        <v>185</v>
      </c>
      <c r="K8" s="24"/>
      <c r="N8" s="16" t="s">
        <v>186</v>
      </c>
      <c r="O8" s="16" t="s">
        <v>180</v>
      </c>
      <c r="P8" s="22">
        <v>0.2341</v>
      </c>
      <c r="Q8" s="28">
        <v>52.3</v>
      </c>
      <c r="R8" s="29">
        <f t="shared" si="3"/>
        <v>8.83</v>
      </c>
    </row>
    <row r="9" ht="25" customHeight="1" spans="1:18">
      <c r="A9" s="9" t="s">
        <v>176</v>
      </c>
      <c r="B9" s="13" t="s">
        <v>187</v>
      </c>
      <c r="C9" s="11">
        <v>107.39</v>
      </c>
      <c r="D9" s="11">
        <v>0</v>
      </c>
      <c r="E9" s="11">
        <f t="shared" si="1"/>
        <v>107.39</v>
      </c>
      <c r="F9" s="12">
        <v>0.757469345491224</v>
      </c>
      <c r="G9" s="12">
        <f t="shared" si="2"/>
        <v>0</v>
      </c>
      <c r="H9" s="11"/>
      <c r="I9" s="23"/>
      <c r="J9" s="24" t="s">
        <v>71</v>
      </c>
      <c r="K9" s="24"/>
      <c r="N9" s="16" t="s">
        <v>188</v>
      </c>
      <c r="O9" s="16" t="s">
        <v>180</v>
      </c>
      <c r="P9" s="22">
        <v>0.2337</v>
      </c>
      <c r="Q9" s="28">
        <v>83.4</v>
      </c>
      <c r="R9" s="29">
        <f t="shared" si="3"/>
        <v>0</v>
      </c>
    </row>
    <row r="10" ht="25" customHeight="1" spans="1:18">
      <c r="A10" s="9" t="s">
        <v>176</v>
      </c>
      <c r="B10" s="10" t="s">
        <v>126</v>
      </c>
      <c r="C10" s="11">
        <v>95.06</v>
      </c>
      <c r="D10" s="11">
        <v>83.4</v>
      </c>
      <c r="E10" s="11">
        <f t="shared" si="1"/>
        <v>11.66</v>
      </c>
      <c r="F10" s="12">
        <v>0.755357330213911</v>
      </c>
      <c r="G10" s="12">
        <f t="shared" si="2"/>
        <v>0.877340626972439</v>
      </c>
      <c r="H10" s="11"/>
      <c r="I10" s="20">
        <f>ROUND($H$4*C10/(SUM($C$5,$C$10,$C$14,$C$15,$C$20)),2)</f>
        <v>62.24</v>
      </c>
      <c r="J10" s="24" t="s">
        <v>189</v>
      </c>
      <c r="K10" s="24" t="s">
        <v>178</v>
      </c>
      <c r="N10" s="16" t="s">
        <v>190</v>
      </c>
      <c r="O10" s="16" t="s">
        <v>180</v>
      </c>
      <c r="P10" s="22">
        <v>0.1975</v>
      </c>
      <c r="Q10" s="28">
        <v>64.06</v>
      </c>
      <c r="R10" s="29">
        <f t="shared" si="3"/>
        <v>83.4</v>
      </c>
    </row>
    <row r="11" ht="25" customHeight="1" spans="1:18">
      <c r="A11" s="9" t="s">
        <v>176</v>
      </c>
      <c r="B11" s="10" t="s">
        <v>146</v>
      </c>
      <c r="C11" s="11">
        <v>44.04</v>
      </c>
      <c r="D11" s="11">
        <v>0</v>
      </c>
      <c r="E11" s="11">
        <f t="shared" si="1"/>
        <v>44.04</v>
      </c>
      <c r="F11" s="12">
        <v>0.725684860651098</v>
      </c>
      <c r="G11" s="12">
        <f t="shared" si="2"/>
        <v>0</v>
      </c>
      <c r="H11" s="11"/>
      <c r="I11" s="23"/>
      <c r="J11" s="24" t="s">
        <v>185</v>
      </c>
      <c r="K11" s="24"/>
      <c r="N11" s="16" t="s">
        <v>191</v>
      </c>
      <c r="O11" s="16" t="s">
        <v>180</v>
      </c>
      <c r="P11" s="22">
        <v>0.1982</v>
      </c>
      <c r="Q11" s="28">
        <v>50.108</v>
      </c>
      <c r="R11" s="29">
        <f t="shared" si="3"/>
        <v>0</v>
      </c>
    </row>
    <row r="12" ht="25" customHeight="1" spans="1:18">
      <c r="A12" s="9" t="s">
        <v>176</v>
      </c>
      <c r="B12" s="13" t="s">
        <v>52</v>
      </c>
      <c r="C12" s="11">
        <v>89.54</v>
      </c>
      <c r="D12" s="11">
        <v>0.75</v>
      </c>
      <c r="E12" s="11">
        <f t="shared" si="1"/>
        <v>88.79</v>
      </c>
      <c r="F12" s="12">
        <v>0.724139949351287</v>
      </c>
      <c r="G12" s="12">
        <f t="shared" si="2"/>
        <v>0.0083761447397811</v>
      </c>
      <c r="H12" s="11"/>
      <c r="I12" s="20"/>
      <c r="J12" s="24" t="s">
        <v>192</v>
      </c>
      <c r="K12" s="24"/>
      <c r="N12" s="16" t="s">
        <v>193</v>
      </c>
      <c r="O12" s="16" t="s">
        <v>180</v>
      </c>
      <c r="P12" s="22">
        <v>0.1476</v>
      </c>
      <c r="Q12" s="28">
        <v>29.319524</v>
      </c>
      <c r="R12" s="29">
        <f t="shared" si="3"/>
        <v>0.75</v>
      </c>
    </row>
    <row r="13" ht="25" customHeight="1" spans="1:18">
      <c r="A13" s="9" t="s">
        <v>176</v>
      </c>
      <c r="B13" s="13" t="s">
        <v>28</v>
      </c>
      <c r="C13" s="11">
        <v>158.93</v>
      </c>
      <c r="D13" s="11">
        <v>43.69</v>
      </c>
      <c r="E13" s="11">
        <f t="shared" si="1"/>
        <v>115.24</v>
      </c>
      <c r="F13" s="12">
        <v>0.644082237905986</v>
      </c>
      <c r="G13" s="12">
        <f t="shared" si="2"/>
        <v>0.274900899767193</v>
      </c>
      <c r="H13" s="11"/>
      <c r="I13" s="20"/>
      <c r="J13" s="24" t="s">
        <v>194</v>
      </c>
      <c r="K13" s="24"/>
      <c r="N13" s="16"/>
      <c r="O13" s="16"/>
      <c r="P13" s="16"/>
      <c r="Q13" s="28">
        <v>280.063355</v>
      </c>
      <c r="R13" s="29">
        <f t="shared" si="3"/>
        <v>43.69</v>
      </c>
    </row>
    <row r="14" ht="25" customHeight="1" spans="1:18">
      <c r="A14" s="9" t="s">
        <v>176</v>
      </c>
      <c r="B14" s="10" t="s">
        <v>195</v>
      </c>
      <c r="C14" s="11">
        <v>42.44</v>
      </c>
      <c r="D14" s="11">
        <v>42.44</v>
      </c>
      <c r="E14" s="11">
        <f t="shared" si="1"/>
        <v>0</v>
      </c>
      <c r="F14" s="12">
        <v>0.595108125509023</v>
      </c>
      <c r="G14" s="12">
        <f t="shared" si="2"/>
        <v>1</v>
      </c>
      <c r="H14" s="11"/>
      <c r="I14" s="20">
        <f>ROUND($H$4*C14/(SUM($C$5,$C$10,$C$14,$C$15,$C$20)),2)</f>
        <v>27.79</v>
      </c>
      <c r="J14" s="24" t="s">
        <v>183</v>
      </c>
      <c r="K14" s="24" t="s">
        <v>178</v>
      </c>
      <c r="N14" s="24">
        <v>10000</v>
      </c>
      <c r="O14" s="16"/>
      <c r="P14" s="16"/>
      <c r="Q14" s="28">
        <v>36.8117</v>
      </c>
      <c r="R14" s="29">
        <f t="shared" si="3"/>
        <v>42.44</v>
      </c>
    </row>
    <row r="15" ht="25" customHeight="1" spans="1:18">
      <c r="A15" s="9" t="s">
        <v>176</v>
      </c>
      <c r="B15" s="10" t="s">
        <v>157</v>
      </c>
      <c r="C15" s="11">
        <v>184.05</v>
      </c>
      <c r="D15" s="11">
        <v>184.05</v>
      </c>
      <c r="E15" s="11">
        <f t="shared" si="1"/>
        <v>0</v>
      </c>
      <c r="F15" s="12">
        <v>0.585667561560461</v>
      </c>
      <c r="G15" s="12">
        <f t="shared" si="2"/>
        <v>1</v>
      </c>
      <c r="H15" s="11"/>
      <c r="I15" s="20">
        <f>ROUND($H$4*C15/(SUM($C$5,$C$10,$C$14,$C$15,$C$20)),2)</f>
        <v>120.51</v>
      </c>
      <c r="J15" s="24" t="s">
        <v>177</v>
      </c>
      <c r="K15" s="24" t="s">
        <v>178</v>
      </c>
      <c r="N15" s="16"/>
      <c r="O15" s="16"/>
      <c r="P15" s="16"/>
      <c r="Q15" s="28">
        <v>16.175</v>
      </c>
      <c r="R15" s="29">
        <f t="shared" si="3"/>
        <v>184.05</v>
      </c>
    </row>
    <row r="16" ht="25" customHeight="1" spans="1:18">
      <c r="A16" s="9" t="s">
        <v>176</v>
      </c>
      <c r="B16" s="13" t="s">
        <v>88</v>
      </c>
      <c r="C16" s="11">
        <v>338.98</v>
      </c>
      <c r="D16" s="11">
        <v>81.92</v>
      </c>
      <c r="E16" s="11">
        <f t="shared" si="1"/>
        <v>257.06</v>
      </c>
      <c r="F16" s="12">
        <v>0.579456927461549</v>
      </c>
      <c r="G16" s="12">
        <f t="shared" si="2"/>
        <v>0.241666174995575</v>
      </c>
      <c r="H16" s="11"/>
      <c r="I16" s="20"/>
      <c r="J16" s="24" t="s">
        <v>185</v>
      </c>
      <c r="K16" s="24"/>
      <c r="N16" s="16"/>
      <c r="O16" s="16"/>
      <c r="P16" s="16"/>
      <c r="Q16" s="28">
        <v>60.33327</v>
      </c>
      <c r="R16" s="29">
        <f t="shared" si="3"/>
        <v>81.92</v>
      </c>
    </row>
    <row r="17" ht="25" customHeight="1" spans="1:18">
      <c r="A17" s="9" t="s">
        <v>176</v>
      </c>
      <c r="B17" s="13" t="s">
        <v>85</v>
      </c>
      <c r="C17" s="11">
        <v>533.19</v>
      </c>
      <c r="D17" s="11">
        <v>280.06</v>
      </c>
      <c r="E17" s="11">
        <f t="shared" si="1"/>
        <v>253.13</v>
      </c>
      <c r="F17" s="12">
        <v>0.578241150549254</v>
      </c>
      <c r="G17" s="12">
        <f t="shared" si="2"/>
        <v>0.525253661921641</v>
      </c>
      <c r="H17" s="11"/>
      <c r="I17" s="20"/>
      <c r="J17" s="24" t="s">
        <v>196</v>
      </c>
      <c r="K17" s="24"/>
      <c r="N17" s="25" t="s">
        <v>72</v>
      </c>
      <c r="O17" s="16"/>
      <c r="P17" s="26">
        <v>0.8687</v>
      </c>
      <c r="Q17" s="28">
        <v>14.247302</v>
      </c>
      <c r="R17" s="29">
        <f t="shared" si="3"/>
        <v>280.06</v>
      </c>
    </row>
    <row r="18" ht="25" customHeight="1" spans="1:18">
      <c r="A18" s="9" t="s">
        <v>176</v>
      </c>
      <c r="B18" s="10" t="s">
        <v>150</v>
      </c>
      <c r="C18" s="11">
        <v>201.72</v>
      </c>
      <c r="D18" s="11">
        <v>60.33</v>
      </c>
      <c r="E18" s="11">
        <f t="shared" si="1"/>
        <v>141.39</v>
      </c>
      <c r="F18" s="12">
        <v>0.57817162821514</v>
      </c>
      <c r="G18" s="12">
        <f t="shared" si="2"/>
        <v>0.299077929803688</v>
      </c>
      <c r="H18" s="11"/>
      <c r="I18" s="20"/>
      <c r="J18" s="24" t="s">
        <v>197</v>
      </c>
      <c r="K18" s="24"/>
      <c r="N18" s="25" t="s">
        <v>71</v>
      </c>
      <c r="O18" s="16"/>
      <c r="P18" s="26">
        <v>0.7575</v>
      </c>
      <c r="Q18" s="28">
        <v>43.694465</v>
      </c>
      <c r="R18" s="29">
        <f t="shared" si="3"/>
        <v>60.33</v>
      </c>
    </row>
    <row r="19" ht="25" customHeight="1" spans="1:18">
      <c r="A19" s="9" t="s">
        <v>176</v>
      </c>
      <c r="B19" s="10" t="s">
        <v>109</v>
      </c>
      <c r="C19" s="11">
        <v>50.99</v>
      </c>
      <c r="D19" s="11">
        <v>14.25</v>
      </c>
      <c r="E19" s="11">
        <f t="shared" si="1"/>
        <v>36.74</v>
      </c>
      <c r="F19" s="12">
        <v>0.575667379852214</v>
      </c>
      <c r="G19" s="12">
        <f t="shared" si="2"/>
        <v>0.279466562070994</v>
      </c>
      <c r="H19" s="11"/>
      <c r="I19" s="20"/>
      <c r="J19" s="24" t="s">
        <v>183</v>
      </c>
      <c r="K19" s="24"/>
      <c r="N19" s="25" t="s">
        <v>192</v>
      </c>
      <c r="O19" s="16"/>
      <c r="P19" s="26">
        <v>0.7544</v>
      </c>
      <c r="Q19" s="28">
        <v>68.5033</v>
      </c>
      <c r="R19" s="29">
        <f t="shared" si="3"/>
        <v>14.25</v>
      </c>
    </row>
    <row r="20" ht="25" customHeight="1" spans="1:18">
      <c r="A20" s="9" t="s">
        <v>176</v>
      </c>
      <c r="B20" s="10" t="s">
        <v>148</v>
      </c>
      <c r="C20" s="11">
        <v>52.3</v>
      </c>
      <c r="D20" s="11">
        <v>52.3</v>
      </c>
      <c r="E20" s="11">
        <f t="shared" si="1"/>
        <v>0</v>
      </c>
      <c r="F20" s="12">
        <v>0.563892979319255</v>
      </c>
      <c r="G20" s="12">
        <f t="shared" si="2"/>
        <v>1</v>
      </c>
      <c r="H20" s="11"/>
      <c r="I20" s="20">
        <f>ROUND($H$4*C20/(SUM($C$5,$C$10,$C$14,$C$15,$C$20)),2)</f>
        <v>34.24</v>
      </c>
      <c r="J20" s="24" t="s">
        <v>185</v>
      </c>
      <c r="K20" s="24" t="s">
        <v>178</v>
      </c>
      <c r="N20" s="25" t="s">
        <v>194</v>
      </c>
      <c r="O20" s="16"/>
      <c r="P20" s="26">
        <v>0.6441</v>
      </c>
      <c r="Q20" s="28">
        <v>81.91629</v>
      </c>
      <c r="R20" s="29">
        <f t="shared" si="3"/>
        <v>52.3</v>
      </c>
    </row>
    <row r="21" ht="25" customHeight="1" spans="1:18">
      <c r="A21" s="9" t="s">
        <v>176</v>
      </c>
      <c r="B21" s="13" t="s">
        <v>66</v>
      </c>
      <c r="C21" s="11">
        <v>580.09</v>
      </c>
      <c r="D21" s="11">
        <v>109.99</v>
      </c>
      <c r="E21" s="11">
        <f t="shared" si="1"/>
        <v>470.1</v>
      </c>
      <c r="F21" s="12">
        <v>0.529289977395984</v>
      </c>
      <c r="G21" s="12">
        <f t="shared" si="2"/>
        <v>0.189608509024462</v>
      </c>
      <c r="H21" s="11"/>
      <c r="I21" s="23"/>
      <c r="J21" s="24" t="s">
        <v>189</v>
      </c>
      <c r="K21" s="24"/>
      <c r="N21" s="25" t="s">
        <v>189</v>
      </c>
      <c r="O21" s="16"/>
      <c r="P21" s="26">
        <v>0.5706</v>
      </c>
      <c r="Q21" s="28">
        <v>8.833509</v>
      </c>
      <c r="R21" s="29">
        <f t="shared" si="3"/>
        <v>109.99</v>
      </c>
    </row>
    <row r="22" ht="25" customHeight="1" spans="1:18">
      <c r="A22" s="9" t="s">
        <v>176</v>
      </c>
      <c r="B22" s="13" t="s">
        <v>41</v>
      </c>
      <c r="C22" s="11">
        <v>93.26</v>
      </c>
      <c r="D22" s="11">
        <v>10.81</v>
      </c>
      <c r="E22" s="11">
        <f t="shared" si="1"/>
        <v>82.45</v>
      </c>
      <c r="F22" s="12">
        <v>0.512479165989734</v>
      </c>
      <c r="G22" s="12">
        <f t="shared" si="2"/>
        <v>0.115912502680678</v>
      </c>
      <c r="H22" s="11"/>
      <c r="I22" s="20"/>
      <c r="J22" s="24" t="s">
        <v>198</v>
      </c>
      <c r="K22" s="24"/>
      <c r="N22" s="25" t="s">
        <v>185</v>
      </c>
      <c r="O22" s="16"/>
      <c r="P22" s="26">
        <v>0.5589</v>
      </c>
      <c r="Q22" s="28">
        <v>109.988095</v>
      </c>
      <c r="R22" s="29">
        <f t="shared" si="3"/>
        <v>10.81</v>
      </c>
    </row>
    <row r="23" ht="25" customHeight="1" spans="1:18">
      <c r="A23" s="9" t="s">
        <v>176</v>
      </c>
      <c r="B23" s="10" t="s">
        <v>116</v>
      </c>
      <c r="C23" s="11">
        <v>66.25</v>
      </c>
      <c r="D23" s="11">
        <v>0</v>
      </c>
      <c r="E23" s="11">
        <f t="shared" si="1"/>
        <v>66.25</v>
      </c>
      <c r="F23" s="12">
        <v>0.487305692971105</v>
      </c>
      <c r="G23" s="12">
        <f t="shared" si="2"/>
        <v>0</v>
      </c>
      <c r="H23" s="11"/>
      <c r="I23" s="20"/>
      <c r="J23" s="24" t="s">
        <v>186</v>
      </c>
      <c r="K23" s="24"/>
      <c r="N23" s="25" t="s">
        <v>198</v>
      </c>
      <c r="O23" s="16"/>
      <c r="P23" s="26">
        <v>0.5155</v>
      </c>
      <c r="Q23" s="28">
        <v>45.24314</v>
      </c>
      <c r="R23" s="29">
        <f t="shared" si="3"/>
        <v>0</v>
      </c>
    </row>
    <row r="24" ht="25" customHeight="1" spans="1:18">
      <c r="A24" s="9" t="s">
        <v>176</v>
      </c>
      <c r="B24" s="10" t="s">
        <v>143</v>
      </c>
      <c r="C24" s="11">
        <v>121.71</v>
      </c>
      <c r="D24" s="11">
        <v>0</v>
      </c>
      <c r="E24" s="11">
        <f t="shared" si="1"/>
        <v>121.71</v>
      </c>
      <c r="F24" s="12">
        <v>0.455956868361623</v>
      </c>
      <c r="G24" s="12">
        <f t="shared" si="2"/>
        <v>0</v>
      </c>
      <c r="H24" s="11"/>
      <c r="I24" s="20"/>
      <c r="J24" s="24" t="s">
        <v>196</v>
      </c>
      <c r="K24" s="24"/>
      <c r="N24" s="25" t="s">
        <v>199</v>
      </c>
      <c r="O24" s="16"/>
      <c r="P24" s="26">
        <v>0.4506</v>
      </c>
      <c r="Q24" s="28">
        <v>81.98744</v>
      </c>
      <c r="R24" s="29">
        <f t="shared" si="3"/>
        <v>0</v>
      </c>
    </row>
    <row r="25" ht="25" customHeight="1" spans="1:18">
      <c r="A25" s="9" t="s">
        <v>176</v>
      </c>
      <c r="B25" s="13" t="s">
        <v>73</v>
      </c>
      <c r="C25" s="11">
        <v>246.64</v>
      </c>
      <c r="D25" s="11">
        <v>27.42</v>
      </c>
      <c r="E25" s="11">
        <f t="shared" si="1"/>
        <v>219.22</v>
      </c>
      <c r="F25" s="12">
        <v>0.450587314745227</v>
      </c>
      <c r="G25" s="12">
        <f t="shared" si="2"/>
        <v>0.11117418099254</v>
      </c>
      <c r="H25" s="11"/>
      <c r="I25" s="20"/>
      <c r="J25" s="24" t="s">
        <v>199</v>
      </c>
      <c r="K25" s="24"/>
      <c r="N25" s="25" t="s">
        <v>196</v>
      </c>
      <c r="O25" s="16"/>
      <c r="P25" s="26">
        <v>0.4472</v>
      </c>
      <c r="Q25" s="28">
        <v>10.81472</v>
      </c>
      <c r="R25" s="29">
        <f t="shared" si="3"/>
        <v>27.42</v>
      </c>
    </row>
    <row r="26" ht="25" customHeight="1" spans="1:18">
      <c r="A26" s="9" t="s">
        <v>176</v>
      </c>
      <c r="B26" s="10" t="s">
        <v>200</v>
      </c>
      <c r="C26" s="11">
        <v>25.71</v>
      </c>
      <c r="D26" s="11">
        <v>0</v>
      </c>
      <c r="E26" s="11">
        <f t="shared" si="1"/>
        <v>25.71</v>
      </c>
      <c r="F26" s="12">
        <v>0.446677023937634</v>
      </c>
      <c r="G26" s="12">
        <f t="shared" si="2"/>
        <v>0</v>
      </c>
      <c r="H26" s="11"/>
      <c r="I26" s="20"/>
      <c r="J26" s="24" t="s">
        <v>197</v>
      </c>
      <c r="K26" s="24"/>
      <c r="N26" s="25" t="s">
        <v>197</v>
      </c>
      <c r="O26" s="16"/>
      <c r="P26" s="26">
        <v>0.4283</v>
      </c>
      <c r="Q26" s="28">
        <v>27.416041</v>
      </c>
      <c r="R26" s="29">
        <f t="shared" si="3"/>
        <v>0</v>
      </c>
    </row>
    <row r="27" ht="25" customHeight="1" spans="1:18">
      <c r="A27" s="9" t="s">
        <v>176</v>
      </c>
      <c r="B27" s="10" t="s">
        <v>201</v>
      </c>
      <c r="C27" s="11">
        <v>32.22</v>
      </c>
      <c r="D27" s="11">
        <v>0</v>
      </c>
      <c r="E27" s="11">
        <f t="shared" si="1"/>
        <v>32.22</v>
      </c>
      <c r="F27" s="12">
        <v>0.421339796413569</v>
      </c>
      <c r="G27" s="12">
        <f t="shared" si="2"/>
        <v>0</v>
      </c>
      <c r="H27" s="11"/>
      <c r="I27" s="20"/>
      <c r="J27" s="24" t="s">
        <v>197</v>
      </c>
      <c r="K27" s="24"/>
      <c r="N27" s="25" t="s">
        <v>183</v>
      </c>
      <c r="O27" s="16"/>
      <c r="P27" s="26">
        <v>0.4174</v>
      </c>
      <c r="Q27" s="28">
        <v>1.9923</v>
      </c>
      <c r="R27" s="29">
        <f t="shared" si="3"/>
        <v>0</v>
      </c>
    </row>
    <row r="28" ht="25" customHeight="1" spans="1:18">
      <c r="A28" s="9" t="s">
        <v>176</v>
      </c>
      <c r="B28" s="10" t="s">
        <v>118</v>
      </c>
      <c r="C28" s="11">
        <v>59.76</v>
      </c>
      <c r="D28" s="11">
        <v>0</v>
      </c>
      <c r="E28" s="11">
        <f t="shared" si="1"/>
        <v>59.76</v>
      </c>
      <c r="F28" s="12">
        <v>0.414565626167576</v>
      </c>
      <c r="G28" s="12">
        <f t="shared" si="2"/>
        <v>0</v>
      </c>
      <c r="H28" s="11"/>
      <c r="I28" s="20"/>
      <c r="J28" s="24" t="s">
        <v>186</v>
      </c>
      <c r="K28" s="24"/>
      <c r="N28" s="25" t="s">
        <v>177</v>
      </c>
      <c r="O28" s="16"/>
      <c r="P28" s="26">
        <v>0.4087</v>
      </c>
      <c r="Q28" s="28">
        <v>50.3141</v>
      </c>
      <c r="R28" s="29">
        <f t="shared" si="3"/>
        <v>0</v>
      </c>
    </row>
    <row r="29" ht="25" customHeight="1" spans="1:18">
      <c r="A29" s="9" t="s">
        <v>176</v>
      </c>
      <c r="B29" s="13" t="s">
        <v>92</v>
      </c>
      <c r="C29" s="11">
        <v>520.08</v>
      </c>
      <c r="D29" s="11">
        <v>81.99</v>
      </c>
      <c r="E29" s="11">
        <f t="shared" si="1"/>
        <v>438.09</v>
      </c>
      <c r="F29" s="12">
        <v>0.384667372373432</v>
      </c>
      <c r="G29" s="12">
        <f t="shared" si="2"/>
        <v>0.15764882325796</v>
      </c>
      <c r="H29" s="11">
        <f t="shared" ref="H29:H32" si="4">ROUND(E29*5%,2)</f>
        <v>21.9</v>
      </c>
      <c r="I29" s="20"/>
      <c r="J29" s="24" t="s">
        <v>197</v>
      </c>
      <c r="K29" s="24" t="s">
        <v>180</v>
      </c>
      <c r="Q29" s="28">
        <v>0.325</v>
      </c>
      <c r="R29" s="29">
        <f t="shared" si="3"/>
        <v>81.99</v>
      </c>
    </row>
    <row r="30" ht="25" customHeight="1" spans="1:18">
      <c r="A30" s="9" t="s">
        <v>176</v>
      </c>
      <c r="B30" s="10" t="s">
        <v>138</v>
      </c>
      <c r="C30" s="11">
        <v>197.48</v>
      </c>
      <c r="D30" s="11">
        <v>0</v>
      </c>
      <c r="E30" s="11">
        <f t="shared" si="1"/>
        <v>197.48</v>
      </c>
      <c r="F30" s="12">
        <v>0.378902117010005</v>
      </c>
      <c r="G30" s="12">
        <f t="shared" si="2"/>
        <v>0</v>
      </c>
      <c r="H30" s="11">
        <f t="shared" si="4"/>
        <v>9.87</v>
      </c>
      <c r="I30" s="20"/>
      <c r="J30" s="24" t="s">
        <v>190</v>
      </c>
      <c r="K30" s="24" t="s">
        <v>180</v>
      </c>
      <c r="Q30" s="28">
        <v>3.27725</v>
      </c>
      <c r="R30" s="29">
        <f t="shared" si="3"/>
        <v>0</v>
      </c>
    </row>
    <row r="31" ht="25" customHeight="1" spans="1:18">
      <c r="A31" s="9" t="s">
        <v>176</v>
      </c>
      <c r="B31" s="13" t="s">
        <v>101</v>
      </c>
      <c r="C31" s="11">
        <v>251.82</v>
      </c>
      <c r="D31" s="11">
        <v>45.24</v>
      </c>
      <c r="E31" s="11">
        <f t="shared" si="1"/>
        <v>206.58</v>
      </c>
      <c r="F31" s="12">
        <v>0.376125967918206</v>
      </c>
      <c r="G31" s="12">
        <f t="shared" si="2"/>
        <v>0.179652132475578</v>
      </c>
      <c r="H31" s="11">
        <f t="shared" si="4"/>
        <v>10.33</v>
      </c>
      <c r="I31" s="20"/>
      <c r="J31" s="24" t="s">
        <v>179</v>
      </c>
      <c r="K31" s="24" t="s">
        <v>180</v>
      </c>
      <c r="Q31" s="28">
        <v>0.75</v>
      </c>
      <c r="R31" s="29">
        <f t="shared" si="3"/>
        <v>45.24</v>
      </c>
    </row>
    <row r="32" ht="25" customHeight="1" spans="1:18">
      <c r="A32" s="9" t="s">
        <v>176</v>
      </c>
      <c r="B32" s="13" t="s">
        <v>57</v>
      </c>
      <c r="C32" s="11">
        <v>519.2</v>
      </c>
      <c r="D32" s="11">
        <v>0</v>
      </c>
      <c r="E32" s="11">
        <f t="shared" si="1"/>
        <v>519.2</v>
      </c>
      <c r="F32" s="12">
        <v>0.360718952706334</v>
      </c>
      <c r="G32" s="12">
        <f t="shared" si="2"/>
        <v>0</v>
      </c>
      <c r="H32" s="11">
        <f t="shared" si="4"/>
        <v>25.96</v>
      </c>
      <c r="I32" s="20"/>
      <c r="J32" s="24" t="s">
        <v>183</v>
      </c>
      <c r="K32" s="24" t="s">
        <v>180</v>
      </c>
      <c r="Q32" s="28">
        <v>0</v>
      </c>
      <c r="R32" s="29">
        <f t="shared" si="3"/>
        <v>0</v>
      </c>
    </row>
    <row r="33" ht="25" customHeight="1" spans="1:18">
      <c r="A33" s="9" t="s">
        <v>176</v>
      </c>
      <c r="B33" s="10" t="s">
        <v>156</v>
      </c>
      <c r="C33" s="11">
        <v>55.7</v>
      </c>
      <c r="D33" s="11">
        <v>29.32</v>
      </c>
      <c r="E33" s="11">
        <f t="shared" si="1"/>
        <v>26.38</v>
      </c>
      <c r="F33" s="12">
        <v>0.351670336946556</v>
      </c>
      <c r="G33" s="12">
        <f t="shared" si="2"/>
        <v>0.526391382405745</v>
      </c>
      <c r="H33" s="11"/>
      <c r="I33" s="20">
        <v>0</v>
      </c>
      <c r="J33" s="24" t="s">
        <v>182</v>
      </c>
      <c r="K33" s="24"/>
      <c r="Q33" s="28">
        <v>0</v>
      </c>
      <c r="R33" s="29">
        <f t="shared" si="3"/>
        <v>29.32</v>
      </c>
    </row>
    <row r="34" ht="25" customHeight="1" spans="1:18">
      <c r="A34" s="9" t="s">
        <v>176</v>
      </c>
      <c r="B34" s="10" t="s">
        <v>141</v>
      </c>
      <c r="C34" s="11">
        <v>63.77</v>
      </c>
      <c r="D34" s="11">
        <v>50.11</v>
      </c>
      <c r="E34" s="11">
        <f t="shared" si="1"/>
        <v>13.66</v>
      </c>
      <c r="F34" s="12">
        <v>0.341305945334795</v>
      </c>
      <c r="G34" s="12">
        <f t="shared" si="2"/>
        <v>0.785792692488631</v>
      </c>
      <c r="H34" s="11"/>
      <c r="I34" s="20">
        <v>0</v>
      </c>
      <c r="J34" s="24" t="s">
        <v>190</v>
      </c>
      <c r="K34" s="24"/>
      <c r="Q34" s="28">
        <v>0</v>
      </c>
      <c r="R34" s="29">
        <f t="shared" si="3"/>
        <v>50.11</v>
      </c>
    </row>
    <row r="35" ht="25" customHeight="1" spans="1:18">
      <c r="A35" s="9" t="s">
        <v>176</v>
      </c>
      <c r="B35" s="10" t="s">
        <v>160</v>
      </c>
      <c r="C35" s="11">
        <v>154.93</v>
      </c>
      <c r="D35" s="11">
        <v>0</v>
      </c>
      <c r="E35" s="11">
        <f t="shared" si="1"/>
        <v>154.93</v>
      </c>
      <c r="F35" s="12">
        <v>0.325820794799723</v>
      </c>
      <c r="G35" s="12">
        <f t="shared" si="2"/>
        <v>0</v>
      </c>
      <c r="H35" s="11">
        <f t="shared" ref="H35:H59" si="5">ROUND(E35*5%,2)</f>
        <v>7.75</v>
      </c>
      <c r="I35" s="20"/>
      <c r="J35" s="24" t="s">
        <v>179</v>
      </c>
      <c r="K35" s="24" t="s">
        <v>180</v>
      </c>
      <c r="Q35" s="28">
        <v>0</v>
      </c>
      <c r="R35" s="29">
        <f t="shared" si="3"/>
        <v>0</v>
      </c>
    </row>
    <row r="36" ht="25" customHeight="1" spans="1:18">
      <c r="A36" s="9" t="s">
        <v>176</v>
      </c>
      <c r="B36" s="10" t="s">
        <v>128</v>
      </c>
      <c r="C36" s="11">
        <v>109.47</v>
      </c>
      <c r="D36" s="11">
        <v>0</v>
      </c>
      <c r="E36" s="11">
        <f t="shared" si="1"/>
        <v>109.47</v>
      </c>
      <c r="F36" s="12">
        <v>0.324984954759611</v>
      </c>
      <c r="G36" s="12">
        <f t="shared" si="2"/>
        <v>0</v>
      </c>
      <c r="H36" s="11">
        <f t="shared" si="5"/>
        <v>5.47</v>
      </c>
      <c r="I36" s="20"/>
      <c r="J36" s="24" t="s">
        <v>188</v>
      </c>
      <c r="K36" s="24" t="s">
        <v>180</v>
      </c>
      <c r="Q36" s="28">
        <v>0</v>
      </c>
      <c r="R36" s="29">
        <f t="shared" si="3"/>
        <v>0</v>
      </c>
    </row>
    <row r="37" ht="25" customHeight="1" spans="1:18">
      <c r="A37" s="9" t="s">
        <v>176</v>
      </c>
      <c r="B37" s="10" t="s">
        <v>161</v>
      </c>
      <c r="C37" s="11">
        <v>80.22</v>
      </c>
      <c r="D37" s="11">
        <v>0</v>
      </c>
      <c r="E37" s="11">
        <f t="shared" si="1"/>
        <v>80.22</v>
      </c>
      <c r="F37" s="12">
        <v>0.313330988035599</v>
      </c>
      <c r="G37" s="12">
        <f t="shared" si="2"/>
        <v>0</v>
      </c>
      <c r="H37" s="11">
        <f t="shared" si="5"/>
        <v>4.01</v>
      </c>
      <c r="I37" s="20"/>
      <c r="J37" s="24" t="s">
        <v>179</v>
      </c>
      <c r="K37" s="24" t="s">
        <v>180</v>
      </c>
      <c r="Q37" s="28">
        <v>0</v>
      </c>
      <c r="R37" s="29">
        <f t="shared" si="3"/>
        <v>0</v>
      </c>
    </row>
    <row r="38" ht="25" customHeight="1" spans="1:18">
      <c r="A38" s="9" t="s">
        <v>176</v>
      </c>
      <c r="B38" s="10" t="s">
        <v>108</v>
      </c>
      <c r="C38" s="11">
        <v>58.13</v>
      </c>
      <c r="D38" s="11">
        <v>0</v>
      </c>
      <c r="E38" s="11">
        <f t="shared" si="1"/>
        <v>58.13</v>
      </c>
      <c r="F38" s="12">
        <v>0.311790020343984</v>
      </c>
      <c r="G38" s="12">
        <f t="shared" si="2"/>
        <v>0</v>
      </c>
      <c r="H38" s="11">
        <f t="shared" si="5"/>
        <v>2.91</v>
      </c>
      <c r="I38" s="20"/>
      <c r="J38" s="24" t="s">
        <v>183</v>
      </c>
      <c r="K38" s="24" t="s">
        <v>180</v>
      </c>
      <c r="Q38" s="28">
        <v>0</v>
      </c>
      <c r="R38" s="29">
        <f t="shared" si="3"/>
        <v>0</v>
      </c>
    </row>
    <row r="39" ht="25" customHeight="1" spans="1:18">
      <c r="A39" s="9" t="s">
        <v>176</v>
      </c>
      <c r="B39" s="10" t="s">
        <v>149</v>
      </c>
      <c r="C39" s="11">
        <v>157.31</v>
      </c>
      <c r="D39" s="11">
        <v>0</v>
      </c>
      <c r="E39" s="11">
        <f t="shared" si="1"/>
        <v>157.31</v>
      </c>
      <c r="F39" s="12">
        <v>0.309303554299931</v>
      </c>
      <c r="G39" s="12">
        <f t="shared" si="2"/>
        <v>0</v>
      </c>
      <c r="H39" s="11">
        <f t="shared" si="5"/>
        <v>7.87</v>
      </c>
      <c r="I39" s="20"/>
      <c r="J39" s="24" t="s">
        <v>185</v>
      </c>
      <c r="K39" s="24" t="s">
        <v>180</v>
      </c>
      <c r="Q39" s="28">
        <v>0</v>
      </c>
      <c r="R39" s="29">
        <f t="shared" si="3"/>
        <v>0</v>
      </c>
    </row>
    <row r="40" ht="25" customHeight="1" spans="1:18">
      <c r="A40" s="9" t="s">
        <v>176</v>
      </c>
      <c r="B40" s="13" t="s">
        <v>95</v>
      </c>
      <c r="C40" s="11">
        <v>341.46</v>
      </c>
      <c r="D40" s="11">
        <v>3.28</v>
      </c>
      <c r="E40" s="11">
        <f t="shared" si="1"/>
        <v>338.18</v>
      </c>
      <c r="F40" s="12">
        <v>0.293596261104472</v>
      </c>
      <c r="G40" s="12">
        <f t="shared" si="2"/>
        <v>0.00960581034381772</v>
      </c>
      <c r="H40" s="11">
        <f t="shared" si="5"/>
        <v>16.91</v>
      </c>
      <c r="I40" s="20"/>
      <c r="J40" s="24" t="s">
        <v>182</v>
      </c>
      <c r="K40" s="24" t="s">
        <v>180</v>
      </c>
      <c r="Q40" s="28">
        <v>0</v>
      </c>
      <c r="R40" s="29">
        <f t="shared" si="3"/>
        <v>3.28</v>
      </c>
    </row>
    <row r="41" ht="25" customHeight="1" spans="1:18">
      <c r="A41" s="9" t="s">
        <v>176</v>
      </c>
      <c r="B41" s="13" t="s">
        <v>77</v>
      </c>
      <c r="C41" s="11">
        <v>442.92</v>
      </c>
      <c r="D41" s="11">
        <v>0</v>
      </c>
      <c r="E41" s="11">
        <f t="shared" si="1"/>
        <v>442.92</v>
      </c>
      <c r="F41" s="12">
        <v>0.265089376693925</v>
      </c>
      <c r="G41" s="12">
        <f t="shared" si="2"/>
        <v>0</v>
      </c>
      <c r="H41" s="11">
        <f t="shared" si="5"/>
        <v>22.15</v>
      </c>
      <c r="I41" s="20"/>
      <c r="J41" s="24" t="s">
        <v>184</v>
      </c>
      <c r="K41" s="24" t="s">
        <v>180</v>
      </c>
      <c r="Q41" s="28">
        <v>0</v>
      </c>
      <c r="R41" s="29">
        <f t="shared" si="3"/>
        <v>0</v>
      </c>
    </row>
    <row r="42" ht="25" customHeight="1" spans="1:18">
      <c r="A42" s="9" t="s">
        <v>176</v>
      </c>
      <c r="B42" s="10" t="s">
        <v>117</v>
      </c>
      <c r="C42" s="11">
        <v>48.31</v>
      </c>
      <c r="D42" s="11">
        <v>0</v>
      </c>
      <c r="E42" s="11">
        <f t="shared" si="1"/>
        <v>48.31</v>
      </c>
      <c r="F42" s="12">
        <v>0.262487079088273</v>
      </c>
      <c r="G42" s="12">
        <f t="shared" si="2"/>
        <v>0</v>
      </c>
      <c r="H42" s="11">
        <f t="shared" si="5"/>
        <v>2.42</v>
      </c>
      <c r="I42" s="20"/>
      <c r="J42" s="24" t="s">
        <v>186</v>
      </c>
      <c r="K42" s="24" t="s">
        <v>180</v>
      </c>
      <c r="Q42" s="28">
        <v>0</v>
      </c>
      <c r="R42" s="29">
        <f t="shared" si="3"/>
        <v>0</v>
      </c>
    </row>
    <row r="43" ht="25" customHeight="1" spans="1:18">
      <c r="A43" s="9" t="s">
        <v>176</v>
      </c>
      <c r="B43" s="13" t="s">
        <v>63</v>
      </c>
      <c r="C43" s="11">
        <v>296.25</v>
      </c>
      <c r="D43" s="11">
        <v>0</v>
      </c>
      <c r="E43" s="11">
        <f t="shared" si="1"/>
        <v>296.25</v>
      </c>
      <c r="F43" s="12">
        <v>0.257754042129879</v>
      </c>
      <c r="G43" s="12">
        <f t="shared" si="2"/>
        <v>0</v>
      </c>
      <c r="H43" s="11">
        <f t="shared" si="5"/>
        <v>14.81</v>
      </c>
      <c r="I43" s="20"/>
      <c r="J43" s="24" t="s">
        <v>193</v>
      </c>
      <c r="K43" s="24" t="s">
        <v>180</v>
      </c>
      <c r="Q43" s="28">
        <v>0</v>
      </c>
      <c r="R43" s="29">
        <f t="shared" si="3"/>
        <v>0</v>
      </c>
    </row>
    <row r="44" ht="25" customHeight="1" spans="1:18">
      <c r="A44" s="9" t="s">
        <v>176</v>
      </c>
      <c r="B44" s="13" t="s">
        <v>98</v>
      </c>
      <c r="C44" s="11">
        <v>252.54</v>
      </c>
      <c r="D44" s="11">
        <v>68.5</v>
      </c>
      <c r="E44" s="11">
        <f t="shared" si="1"/>
        <v>184.04</v>
      </c>
      <c r="F44" s="12">
        <v>0.239751628080286</v>
      </c>
      <c r="G44" s="12">
        <f t="shared" si="2"/>
        <v>0.271244159341094</v>
      </c>
      <c r="H44" s="11">
        <f t="shared" si="5"/>
        <v>9.2</v>
      </c>
      <c r="I44" s="20"/>
      <c r="J44" s="24" t="s">
        <v>177</v>
      </c>
      <c r="K44" s="24" t="s">
        <v>180</v>
      </c>
      <c r="Q44" s="28">
        <v>0</v>
      </c>
      <c r="R44" s="29">
        <f t="shared" si="3"/>
        <v>68.5</v>
      </c>
    </row>
    <row r="45" ht="25" customHeight="1" spans="1:18">
      <c r="A45" s="9" t="s">
        <v>176</v>
      </c>
      <c r="B45" s="10" t="s">
        <v>106</v>
      </c>
      <c r="C45" s="11">
        <v>11.39</v>
      </c>
      <c r="D45" s="11">
        <v>0.33</v>
      </c>
      <c r="E45" s="11">
        <f t="shared" si="1"/>
        <v>11.06</v>
      </c>
      <c r="F45" s="12">
        <v>0.222912431093713</v>
      </c>
      <c r="G45" s="12">
        <f t="shared" si="2"/>
        <v>0.028972783143108</v>
      </c>
      <c r="H45" s="11">
        <f t="shared" si="5"/>
        <v>0.55</v>
      </c>
      <c r="I45" s="20"/>
      <c r="J45" s="24" t="s">
        <v>191</v>
      </c>
      <c r="K45" s="24" t="s">
        <v>180</v>
      </c>
      <c r="Q45" s="28">
        <v>0</v>
      </c>
      <c r="R45" s="29">
        <f t="shared" si="3"/>
        <v>0.33</v>
      </c>
    </row>
    <row r="46" ht="25" customHeight="1" spans="1:18">
      <c r="A46" s="9" t="s">
        <v>176</v>
      </c>
      <c r="B46" s="13" t="s">
        <v>45</v>
      </c>
      <c r="C46" s="11">
        <v>764.1</v>
      </c>
      <c r="D46" s="11">
        <v>50.31</v>
      </c>
      <c r="E46" s="11">
        <f t="shared" si="1"/>
        <v>713.79</v>
      </c>
      <c r="F46" s="12">
        <v>0.197798761668628</v>
      </c>
      <c r="G46" s="12">
        <f t="shared" si="2"/>
        <v>0.0658421672555948</v>
      </c>
      <c r="H46" s="11">
        <f t="shared" si="5"/>
        <v>35.69</v>
      </c>
      <c r="I46" s="20"/>
      <c r="J46" s="24" t="s">
        <v>191</v>
      </c>
      <c r="K46" s="24" t="s">
        <v>180</v>
      </c>
      <c r="Q46" s="28">
        <v>0</v>
      </c>
      <c r="R46" s="29">
        <f t="shared" si="3"/>
        <v>50.31</v>
      </c>
    </row>
    <row r="47" ht="25" customHeight="1" spans="1:18">
      <c r="A47" s="9" t="s">
        <v>176</v>
      </c>
      <c r="B47" s="13" t="s">
        <v>69</v>
      </c>
      <c r="C47" s="11">
        <v>204.07</v>
      </c>
      <c r="D47" s="11">
        <v>0</v>
      </c>
      <c r="E47" s="11">
        <f t="shared" si="1"/>
        <v>204.07</v>
      </c>
      <c r="F47" s="12">
        <v>0.191649398039167</v>
      </c>
      <c r="G47" s="12">
        <f t="shared" si="2"/>
        <v>0</v>
      </c>
      <c r="H47" s="11">
        <f t="shared" si="5"/>
        <v>10.2</v>
      </c>
      <c r="I47" s="20"/>
      <c r="J47" s="24" t="s">
        <v>188</v>
      </c>
      <c r="K47" s="24" t="s">
        <v>180</v>
      </c>
      <c r="Q47" s="28">
        <v>0</v>
      </c>
      <c r="R47" s="29">
        <f t="shared" si="3"/>
        <v>0</v>
      </c>
    </row>
    <row r="48" ht="25" customHeight="1" spans="1:18">
      <c r="A48" s="9" t="s">
        <v>176</v>
      </c>
      <c r="B48" s="10" t="s">
        <v>122</v>
      </c>
      <c r="C48" s="11">
        <v>33.71</v>
      </c>
      <c r="D48" s="11">
        <v>0</v>
      </c>
      <c r="E48" s="11">
        <f t="shared" si="1"/>
        <v>33.71</v>
      </c>
      <c r="F48" s="12">
        <v>0.19046726970117</v>
      </c>
      <c r="G48" s="12">
        <f t="shared" si="2"/>
        <v>0</v>
      </c>
      <c r="H48" s="11">
        <f t="shared" si="5"/>
        <v>1.69</v>
      </c>
      <c r="I48" s="20"/>
      <c r="J48" s="24" t="s">
        <v>193</v>
      </c>
      <c r="K48" s="24" t="s">
        <v>180</v>
      </c>
      <c r="Q48" s="28">
        <v>0</v>
      </c>
      <c r="R48" s="29">
        <f t="shared" si="3"/>
        <v>0</v>
      </c>
    </row>
    <row r="49" ht="25" customHeight="1" spans="1:18">
      <c r="A49" s="9" t="s">
        <v>176</v>
      </c>
      <c r="B49" s="10" t="s">
        <v>135</v>
      </c>
      <c r="C49" s="11">
        <v>116.53</v>
      </c>
      <c r="D49" s="11">
        <v>0</v>
      </c>
      <c r="E49" s="11">
        <f t="shared" si="1"/>
        <v>116.53</v>
      </c>
      <c r="F49" s="12">
        <v>0.181708660838904</v>
      </c>
      <c r="G49" s="12">
        <f t="shared" si="2"/>
        <v>0</v>
      </c>
      <c r="H49" s="11">
        <f t="shared" si="5"/>
        <v>5.83</v>
      </c>
      <c r="I49" s="20"/>
      <c r="J49" s="24" t="s">
        <v>184</v>
      </c>
      <c r="K49" s="24" t="s">
        <v>180</v>
      </c>
      <c r="Q49" s="28">
        <v>0</v>
      </c>
      <c r="R49" s="29">
        <f t="shared" si="3"/>
        <v>0</v>
      </c>
    </row>
    <row r="50" ht="25" customHeight="1" spans="1:18">
      <c r="A50" s="9" t="s">
        <v>176</v>
      </c>
      <c r="B50" s="10" t="s">
        <v>129</v>
      </c>
      <c r="C50" s="11">
        <v>77.2</v>
      </c>
      <c r="D50" s="11">
        <v>0</v>
      </c>
      <c r="E50" s="11">
        <f t="shared" si="1"/>
        <v>77.2</v>
      </c>
      <c r="F50" s="12">
        <v>0.179923507061914</v>
      </c>
      <c r="G50" s="12">
        <f t="shared" si="2"/>
        <v>0</v>
      </c>
      <c r="H50" s="11">
        <f t="shared" si="5"/>
        <v>3.86</v>
      </c>
      <c r="I50" s="20"/>
      <c r="J50" s="24" t="s">
        <v>188</v>
      </c>
      <c r="K50" s="24" t="s">
        <v>180</v>
      </c>
      <c r="Q50" s="28">
        <v>0</v>
      </c>
      <c r="R50" s="29">
        <f t="shared" si="3"/>
        <v>0</v>
      </c>
    </row>
    <row r="51" ht="25" customHeight="1" spans="1:18">
      <c r="A51" s="9" t="s">
        <v>176</v>
      </c>
      <c r="B51" s="10" t="s">
        <v>130</v>
      </c>
      <c r="C51" s="11">
        <v>24.76</v>
      </c>
      <c r="D51" s="11">
        <v>1.99</v>
      </c>
      <c r="E51" s="11">
        <f t="shared" si="1"/>
        <v>22.77</v>
      </c>
      <c r="F51" s="12">
        <v>0.174103749233147</v>
      </c>
      <c r="G51" s="12">
        <f t="shared" si="2"/>
        <v>0.0803715670436187</v>
      </c>
      <c r="H51" s="11">
        <f t="shared" si="5"/>
        <v>1.14</v>
      </c>
      <c r="I51" s="20"/>
      <c r="J51" s="24" t="s">
        <v>188</v>
      </c>
      <c r="K51" s="24" t="s">
        <v>180</v>
      </c>
      <c r="Q51" s="28">
        <v>0</v>
      </c>
      <c r="R51" s="29">
        <f t="shared" si="3"/>
        <v>1.99</v>
      </c>
    </row>
    <row r="52" ht="25" customHeight="1" spans="1:18">
      <c r="A52" s="9" t="s">
        <v>176</v>
      </c>
      <c r="B52" s="10" t="s">
        <v>137</v>
      </c>
      <c r="C52" s="11">
        <v>114.17</v>
      </c>
      <c r="D52" s="11">
        <v>0</v>
      </c>
      <c r="E52" s="11">
        <f t="shared" si="1"/>
        <v>114.17</v>
      </c>
      <c r="F52" s="12">
        <v>0.147304524850611</v>
      </c>
      <c r="G52" s="12">
        <f t="shared" si="2"/>
        <v>0</v>
      </c>
      <c r="H52" s="11">
        <f t="shared" si="5"/>
        <v>5.71</v>
      </c>
      <c r="I52" s="20"/>
      <c r="J52" s="24" t="s">
        <v>190</v>
      </c>
      <c r="K52" s="24" t="s">
        <v>180</v>
      </c>
      <c r="Q52" s="28">
        <v>0</v>
      </c>
      <c r="R52" s="29">
        <f t="shared" si="3"/>
        <v>0</v>
      </c>
    </row>
    <row r="53" ht="25" customHeight="1" spans="1:18">
      <c r="A53" s="9" t="s">
        <v>176</v>
      </c>
      <c r="B53" s="13" t="s">
        <v>80</v>
      </c>
      <c r="C53" s="11">
        <v>572.52</v>
      </c>
      <c r="D53" s="11">
        <v>0</v>
      </c>
      <c r="E53" s="11">
        <f t="shared" si="1"/>
        <v>572.52</v>
      </c>
      <c r="F53" s="12">
        <v>0.137708139249382</v>
      </c>
      <c r="G53" s="12">
        <f t="shared" si="2"/>
        <v>0</v>
      </c>
      <c r="H53" s="11">
        <f t="shared" si="5"/>
        <v>28.63</v>
      </c>
      <c r="I53" s="20"/>
      <c r="J53" s="24" t="s">
        <v>190</v>
      </c>
      <c r="K53" s="24" t="s">
        <v>180</v>
      </c>
      <c r="Q53" s="28">
        <v>0</v>
      </c>
      <c r="R53" s="29">
        <f t="shared" si="3"/>
        <v>0</v>
      </c>
    </row>
    <row r="54" ht="25" customHeight="1" spans="1:18">
      <c r="A54" s="9" t="s">
        <v>176</v>
      </c>
      <c r="B54" s="10" t="s">
        <v>159</v>
      </c>
      <c r="C54" s="11">
        <v>78.66</v>
      </c>
      <c r="D54" s="11">
        <v>0</v>
      </c>
      <c r="E54" s="11">
        <f t="shared" si="1"/>
        <v>78.66</v>
      </c>
      <c r="F54" s="12">
        <v>0.0968771528630792</v>
      </c>
      <c r="G54" s="12">
        <f t="shared" si="2"/>
        <v>0</v>
      </c>
      <c r="H54" s="11">
        <f t="shared" si="5"/>
        <v>3.93</v>
      </c>
      <c r="I54" s="20"/>
      <c r="J54" s="24" t="s">
        <v>177</v>
      </c>
      <c r="K54" s="24" t="s">
        <v>180</v>
      </c>
      <c r="Q54" s="28">
        <v>0</v>
      </c>
      <c r="R54" s="29">
        <f t="shared" si="3"/>
        <v>0</v>
      </c>
    </row>
    <row r="55" ht="25" customHeight="1" spans="1:18">
      <c r="A55" s="9" t="s">
        <v>176</v>
      </c>
      <c r="B55" s="13" t="s">
        <v>61</v>
      </c>
      <c r="C55" s="11">
        <v>398.6</v>
      </c>
      <c r="D55" s="11">
        <v>0</v>
      </c>
      <c r="E55" s="11">
        <f t="shared" si="1"/>
        <v>398.6</v>
      </c>
      <c r="F55" s="12">
        <v>0.0848624763084606</v>
      </c>
      <c r="G55" s="12">
        <f t="shared" si="2"/>
        <v>0</v>
      </c>
      <c r="H55" s="11">
        <f t="shared" si="5"/>
        <v>19.93</v>
      </c>
      <c r="I55" s="20"/>
      <c r="J55" s="24" t="s">
        <v>186</v>
      </c>
      <c r="K55" s="24" t="s">
        <v>180</v>
      </c>
      <c r="Q55" s="28">
        <v>0</v>
      </c>
      <c r="R55" s="29">
        <f t="shared" si="3"/>
        <v>0</v>
      </c>
    </row>
    <row r="56" ht="25" customHeight="1" spans="1:18">
      <c r="A56" s="9" t="s">
        <v>176</v>
      </c>
      <c r="B56" s="10" t="s">
        <v>119</v>
      </c>
      <c r="C56" s="11">
        <v>76.79</v>
      </c>
      <c r="D56" s="11">
        <v>0</v>
      </c>
      <c r="E56" s="11">
        <f t="shared" si="1"/>
        <v>76.79</v>
      </c>
      <c r="F56" s="12">
        <v>0.0688734703594343</v>
      </c>
      <c r="G56" s="12">
        <f t="shared" si="2"/>
        <v>0</v>
      </c>
      <c r="H56" s="11">
        <f t="shared" si="5"/>
        <v>3.84</v>
      </c>
      <c r="I56" s="20"/>
      <c r="J56" s="24" t="s">
        <v>193</v>
      </c>
      <c r="K56" s="24" t="s">
        <v>180</v>
      </c>
      <c r="Q56" s="28">
        <v>0</v>
      </c>
      <c r="R56" s="29">
        <f t="shared" si="3"/>
        <v>0</v>
      </c>
    </row>
    <row r="57" ht="25" customHeight="1" spans="1:18">
      <c r="A57" s="9" t="s">
        <v>176</v>
      </c>
      <c r="B57" s="10" t="s">
        <v>123</v>
      </c>
      <c r="C57" s="11">
        <v>36.24</v>
      </c>
      <c r="D57" s="11">
        <v>0</v>
      </c>
      <c r="E57" s="11">
        <f t="shared" si="1"/>
        <v>36.24</v>
      </c>
      <c r="F57" s="12">
        <v>0.0128046752212532</v>
      </c>
      <c r="G57" s="12">
        <f t="shared" si="2"/>
        <v>0</v>
      </c>
      <c r="H57" s="11">
        <f t="shared" si="5"/>
        <v>1.81</v>
      </c>
      <c r="I57" s="20"/>
      <c r="J57" s="24" t="s">
        <v>193</v>
      </c>
      <c r="K57" s="24" t="s">
        <v>180</v>
      </c>
      <c r="Q57" s="28">
        <v>0</v>
      </c>
      <c r="R57" s="29">
        <f t="shared" si="3"/>
        <v>0</v>
      </c>
    </row>
    <row r="58" ht="25" customHeight="1" spans="1:18">
      <c r="A58" s="9" t="s">
        <v>176</v>
      </c>
      <c r="B58" s="10" t="s">
        <v>144</v>
      </c>
      <c r="C58" s="11">
        <v>110.54</v>
      </c>
      <c r="D58" s="11">
        <v>0</v>
      </c>
      <c r="E58" s="11">
        <f t="shared" si="1"/>
        <v>110.54</v>
      </c>
      <c r="F58" s="12">
        <v>0.0116965306727322</v>
      </c>
      <c r="G58" s="12">
        <f t="shared" si="2"/>
        <v>0</v>
      </c>
      <c r="H58" s="11">
        <f t="shared" si="5"/>
        <v>5.53</v>
      </c>
      <c r="I58" s="20"/>
      <c r="J58" s="24" t="s">
        <v>196</v>
      </c>
      <c r="K58" s="24" t="s">
        <v>180</v>
      </c>
      <c r="Q58" s="28">
        <v>0</v>
      </c>
      <c r="R58" s="29">
        <f t="shared" si="3"/>
        <v>0</v>
      </c>
    </row>
    <row r="59" ht="25" customHeight="1" spans="1:18">
      <c r="A59" s="9" t="s">
        <v>176</v>
      </c>
      <c r="B59" s="10" t="s">
        <v>124</v>
      </c>
      <c r="C59" s="11">
        <v>65.49</v>
      </c>
      <c r="D59" s="11">
        <v>0</v>
      </c>
      <c r="E59" s="11">
        <f t="shared" si="1"/>
        <v>65.49</v>
      </c>
      <c r="F59" s="12">
        <v>0</v>
      </c>
      <c r="G59" s="12">
        <f t="shared" si="2"/>
        <v>0</v>
      </c>
      <c r="H59" s="11">
        <f t="shared" si="5"/>
        <v>3.27</v>
      </c>
      <c r="I59" s="20"/>
      <c r="J59" s="24" t="s">
        <v>193</v>
      </c>
      <c r="K59" s="24" t="s">
        <v>180</v>
      </c>
      <c r="Q59" s="28">
        <v>0</v>
      </c>
      <c r="R59" s="29">
        <f t="shared" si="3"/>
        <v>0</v>
      </c>
    </row>
    <row r="60" ht="59" customHeight="1" spans="1:11">
      <c r="A60" s="14" t="s">
        <v>202</v>
      </c>
      <c r="B60" s="14"/>
      <c r="C60" s="14"/>
      <c r="D60" s="14"/>
      <c r="E60" s="14"/>
      <c r="F60" s="14"/>
      <c r="G60" s="14"/>
      <c r="H60" s="14"/>
      <c r="I60" s="27"/>
      <c r="J60" s="14"/>
      <c r="K60" s="14"/>
    </row>
  </sheetData>
  <autoFilter ref="A3:K60">
    <extLst/>
  </autoFilter>
  <mergeCells count="2">
    <mergeCell ref="A1:K1"/>
    <mergeCell ref="A60:K60"/>
  </mergeCells>
  <conditionalFormatting sqref="F6:F59">
    <cfRule type="cellIs" dxfId="0" priority="4" operator="lessThan">
      <formula>0.4</formula>
    </cfRule>
  </conditionalFormatting>
  <conditionalFormatting sqref="G5:G59">
    <cfRule type="cellIs" dxfId="1" priority="1" operator="greaterThan">
      <formula>0.75</formula>
    </cfRule>
  </conditionalFormatting>
  <conditionalFormatting sqref="G6:G59">
    <cfRule type="cellIs" dxfId="0" priority="6" operator="lessThan">
      <formula>0.4</formula>
    </cfRule>
    <cfRule type="cellIs" dxfId="1" priority="5" operator="greaterThan">
      <formula>0.75</formula>
    </cfRule>
  </conditionalFormatting>
  <conditionalFormatting sqref="G6:G14">
    <cfRule type="cellIs" dxfId="0" priority="3" operator="greaterThan">
      <formula>0.75</formula>
    </cfRule>
    <cfRule type="cellIs" dxfId="1" priority="2" operator="greaterThan">
      <formula>0.75</formula>
    </cfRule>
  </conditionalFormatting>
  <printOptions horizontalCentered="1"/>
  <pageMargins left="0.590277777777778" right="0.590277777777778" top="0.590277777777778" bottom="0.786805555555556" header="0.5" footer="0.5"/>
  <pageSetup paperSize="9" scale="87"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6 " > < c o m m e n t   s : r e f = " V 2 8 "   r g b C l r = " E F C 5 5 0 " / > < c o m m e n t   s : r e f = " W 2 8 "   r g b C l r = " E F C 5 5 0 " / > < c o m m e n t   s : r e f = " G 4 7 "   r g b C l r = " 9 D C A E 0 " / > < c o m m e n t   s : r e f = " G 5 4 "   r g b C l r = " 9 D C A E 0 " / > < c o m m e n t   s : r e f = " F 7 2 "   r g b C l r = " 9 D C A E 0 " / > < c o m m e n t   s : r e f = " G 9 1 "   r g b C l r = " 9 D C A E 0 " / > < / 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总表</vt:lpstr>
      <vt:lpstr>支出考核调整-财务处测算稿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龙玉珊</dc:creator>
  <cp:lastModifiedBy>lenovo</cp:lastModifiedBy>
  <dcterms:created xsi:type="dcterms:W3CDTF">2018-09-21T17:26:00Z</dcterms:created>
  <dcterms:modified xsi:type="dcterms:W3CDTF">2023-12-29T04:42:07Z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B97A288F53C94D5C85A9012544BD0CDA</vt:lpwstr>
  </property>
  <property fmtid="{D5CDD505-2E9C-101B-9397-08002B2CF9AE}" pid="4" name="KSOReadingLayout">
    <vt:bool>false</vt:bool>
  </property>
</Properties>
</file>