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提前下达2021中央" sheetId="4" r:id="rId1"/>
  </sheets>
  <definedNames>
    <definedName name="_xlnm._FilterDatabase" localSheetId="0" hidden="1">提前下达2021中央!$A$5:$K$77</definedName>
    <definedName name="_xlnm.Print_Area" localSheetId="0">提前下达2021中央!$A$1:$K$77</definedName>
    <definedName name="_xlnm.Print_Titles" localSheetId="0">提前下达2021中央!$4:$6</definedName>
  </definedNames>
  <calcPr calcId="144525" concurrentCalc="0"/>
</workbook>
</file>

<file path=xl/comments1.xml><?xml version="1.0" encoding="utf-8"?>
<comments xmlns="http://schemas.openxmlformats.org/spreadsheetml/2006/main">
  <authors>
    <author>李翠翠</author>
  </authors>
  <commentList>
    <comment ref="B24" authorId="0">
      <text>
        <r>
          <rPr>
            <b/>
            <sz val="9"/>
            <rFont val="宋体"/>
            <charset val="134"/>
          </rPr>
          <t>李翠翠:</t>
        </r>
        <r>
          <rPr>
            <sz val="9"/>
            <rFont val="宋体"/>
            <charset val="134"/>
          </rPr>
          <t xml:space="preserve">
出入0.01万人，根据统计局提供本市的各区人口数合计为815.87万人（含顺德）。</t>
        </r>
      </text>
    </comment>
  </commentList>
</comments>
</file>

<file path=xl/sharedStrings.xml><?xml version="1.0" encoding="utf-8"?>
<sst xmlns="http://schemas.openxmlformats.org/spreadsheetml/2006/main" count="97" uniqueCount="97">
  <si>
    <t>附件2</t>
  </si>
  <si>
    <t>提前下达2021年中央财政基本公共卫生服务补助资金分配表</t>
  </si>
  <si>
    <t>金额单位：万元</t>
  </si>
  <si>
    <t>地区</t>
  </si>
  <si>
    <t>2019年常住人口（万人）</t>
  </si>
  <si>
    <t>补助资金（剔除省本级资金后，对各市按常住人口数均分）</t>
  </si>
  <si>
    <t>其中：</t>
  </si>
  <si>
    <t>重点地方病防治补助资金</t>
  </si>
  <si>
    <t>职业病防治补助资金</t>
  </si>
  <si>
    <t>重大疾病与健康危害因素监测补助资金</t>
  </si>
  <si>
    <t>国家应急队伍运维保障管理</t>
  </si>
  <si>
    <t>食品安全标准跟踪评价项目</t>
  </si>
  <si>
    <t>国家随机监督抽查项目</t>
  </si>
  <si>
    <t>基本避孕服务项目管理工作</t>
  </si>
  <si>
    <t>健康素养促进项目</t>
  </si>
  <si>
    <t>栏次</t>
  </si>
  <si>
    <t>1栏</t>
  </si>
  <si>
    <t>2栏</t>
  </si>
  <si>
    <t>3栏</t>
  </si>
  <si>
    <t>4栏</t>
  </si>
  <si>
    <t>5栏</t>
  </si>
  <si>
    <t>6栏</t>
  </si>
  <si>
    <t>7栏</t>
  </si>
  <si>
    <t>8栏</t>
  </si>
  <si>
    <t>9栏</t>
  </si>
  <si>
    <t>10栏</t>
  </si>
  <si>
    <t>全省合计</t>
  </si>
  <si>
    <t>省本级小计</t>
  </si>
  <si>
    <t>省疾病预防控制中心</t>
  </si>
  <si>
    <t>省职业病防治院</t>
  </si>
  <si>
    <t>省妇幼保健院</t>
  </si>
  <si>
    <t>省卫生健康宣传教育中心</t>
  </si>
  <si>
    <t>省卫生监督所</t>
  </si>
  <si>
    <t>委卫生健康委药具管理中心</t>
  </si>
  <si>
    <t>南方医科大学南方医院</t>
  </si>
  <si>
    <t>南方医科大学皮肤病医院</t>
  </si>
  <si>
    <t>省第二人民医院</t>
  </si>
  <si>
    <t>省公共卫生研究院</t>
  </si>
  <si>
    <t>中山大学孙逸仙纪念医院</t>
  </si>
  <si>
    <t>地级以上市小计</t>
  </si>
  <si>
    <t>广州市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</si>
  <si>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</si>
  <si>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</si>
  <si>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</si>
  <si>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</si>
  <si>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</si>
  <si>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</si>
  <si>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</si>
  <si>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</si>
  <si>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</si>
  <si>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</si>
  <si>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</si>
  <si>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</si>
  <si>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</si>
  <si>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</si>
  <si>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</si>
  <si>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</si>
  <si>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</si>
  <si>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</si>
  <si>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</si>
  <si>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财政省直管县小计</t>
  </si>
  <si>
    <t>南澳县</t>
  </si>
  <si>
    <t>南雄市</t>
  </si>
  <si>
    <t>仁化县</t>
  </si>
  <si>
    <t>翁源县</t>
  </si>
  <si>
    <t>乳源县</t>
  </si>
  <si>
    <t>龙川县</t>
  </si>
  <si>
    <t>紫金县</t>
  </si>
  <si>
    <t>连平县</t>
  </si>
  <si>
    <t>兴宁市</t>
  </si>
  <si>
    <t>大埔县</t>
  </si>
  <si>
    <t>丰顺县</t>
  </si>
  <si>
    <t>五华县</t>
  </si>
  <si>
    <t>博罗县</t>
  </si>
  <si>
    <t>陆丰市</t>
  </si>
  <si>
    <t>海丰县</t>
  </si>
  <si>
    <t>陆河县</t>
  </si>
  <si>
    <t>阳春市</t>
  </si>
  <si>
    <t>雷州市</t>
  </si>
  <si>
    <t>廉江市</t>
  </si>
  <si>
    <t>徐闻县</t>
  </si>
  <si>
    <t>高州市</t>
  </si>
  <si>
    <t>化州市</t>
  </si>
  <si>
    <t>广宁县</t>
  </si>
  <si>
    <t>德庆县</t>
  </si>
  <si>
    <t>封开县</t>
  </si>
  <si>
    <t>怀集县</t>
  </si>
  <si>
    <t>英德市</t>
  </si>
  <si>
    <t>连山县</t>
  </si>
  <si>
    <t>连南县</t>
  </si>
  <si>
    <t>饶平县</t>
  </si>
  <si>
    <t>普宁市</t>
  </si>
  <si>
    <t>揭西县</t>
  </si>
  <si>
    <t>惠来县</t>
  </si>
  <si>
    <t>罗定市</t>
  </si>
  <si>
    <t>新兴县</t>
  </si>
  <si>
    <t>备注：1.补助资金可安排给城市社区卫生服务中心（站）、乡镇卫生院、村卫生站等基层医疗卫生机构和其他承担基本公共卫生服务任务的非基层医疗卫生机构。
      2.地级以上市常住人口数不含财政省直管县数据。
      3.因四舍五入原因，广州市补助资金调减0.03万元。</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</si>
</sst>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0.00_ "/>
  </numFmts>
  <fonts count="31">
    <font>
      <sz val="12"/>
      <name val="宋体"/>
      <charset val="134"/>
    </font>
    <font>
      <sz val="10"/>
      <name val="宋体"/>
      <charset val="134"/>
    </font>
    <font>
      <b/>
      <sz val="10"/>
      <name val="宋体"/>
      <charset val="134"/>
    </font>
    <font>
      <sz val="16"/>
      <name val="方正小标宋简体"/>
      <charset val="134"/>
    </font>
    <font>
      <b/>
      <sz val="12"/>
      <name val="宋体"/>
      <charset val="134"/>
    </font>
    <font>
      <sz val="12"/>
      <name val="宋体"/>
      <charset val="134"/>
      <scheme val="minor"/>
    </font>
    <font>
      <sz val="12"/>
      <color theme="1"/>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indexed="8"/>
      <name val="宋体"/>
      <charset val="134"/>
    </font>
    <font>
      <sz val="10"/>
      <name val="Arial"/>
      <charset val="0"/>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pplyNumberFormat="0" applyFill="0" applyBorder="0" applyAlignment="0" applyProtection="0"/>
    <xf numFmtId="42" fontId="16" fillId="0" borderId="0" applyFont="0" applyFill="0" applyBorder="0" applyAlignment="0" applyProtection="0">
      <alignment vertical="center"/>
    </xf>
    <xf numFmtId="0" fontId="10" fillId="20" borderId="0" applyNumberFormat="0" applyBorder="0" applyAlignment="0" applyProtection="0">
      <alignment vertical="center"/>
    </xf>
    <xf numFmtId="0" fontId="22" fillId="25"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0"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2" fillId="0" borderId="0" applyNumberFormat="0" applyFill="0" applyBorder="0" applyAlignment="0" applyProtection="0">
      <alignment vertical="center"/>
    </xf>
    <xf numFmtId="0" fontId="16" fillId="24" borderId="8" applyNumberFormat="0" applyFont="0" applyAlignment="0" applyProtection="0">
      <alignment vertical="center"/>
    </xf>
    <xf numFmtId="0" fontId="7" fillId="23"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6" applyNumberFormat="0" applyFill="0" applyAlignment="0" applyProtection="0">
      <alignment vertical="center"/>
    </xf>
    <xf numFmtId="0" fontId="24" fillId="0" borderId="6" applyNumberFormat="0" applyFill="0" applyAlignment="0" applyProtection="0">
      <alignment vertical="center"/>
    </xf>
    <xf numFmtId="0" fontId="7" fillId="16" borderId="0" applyNumberFormat="0" applyBorder="0" applyAlignment="0" applyProtection="0">
      <alignment vertical="center"/>
    </xf>
    <xf numFmtId="0" fontId="11" fillId="0" borderId="10" applyNumberFormat="0" applyFill="0" applyAlignment="0" applyProtection="0">
      <alignment vertical="center"/>
    </xf>
    <xf numFmtId="0" fontId="7" fillId="22" borderId="0" applyNumberFormat="0" applyBorder="0" applyAlignment="0" applyProtection="0">
      <alignment vertical="center"/>
    </xf>
    <xf numFmtId="0" fontId="8" fillId="6" borderId="3" applyNumberFormat="0" applyAlignment="0" applyProtection="0">
      <alignment vertical="center"/>
    </xf>
    <xf numFmtId="0" fontId="19" fillId="6" borderId="7" applyNumberFormat="0" applyAlignment="0" applyProtection="0">
      <alignment vertical="center"/>
    </xf>
    <xf numFmtId="0" fontId="14" fillId="13" borderId="4" applyNumberFormat="0" applyAlignment="0" applyProtection="0">
      <alignment vertical="center"/>
    </xf>
    <xf numFmtId="0" fontId="10" fillId="32" borderId="0" applyNumberFormat="0" applyBorder="0" applyAlignment="0" applyProtection="0">
      <alignment vertical="center"/>
    </xf>
    <xf numFmtId="0" fontId="7" fillId="28" borderId="0" applyNumberFormat="0" applyBorder="0" applyAlignment="0" applyProtection="0">
      <alignment vertical="center"/>
    </xf>
    <xf numFmtId="0" fontId="17" fillId="0" borderId="5" applyNumberFormat="0" applyFill="0" applyAlignment="0" applyProtection="0">
      <alignment vertical="center"/>
    </xf>
    <xf numFmtId="0" fontId="23" fillId="0" borderId="9" applyNumberFormat="0" applyFill="0" applyAlignment="0" applyProtection="0">
      <alignment vertical="center"/>
    </xf>
    <xf numFmtId="0" fontId="25" fillId="31" borderId="0" applyNumberFormat="0" applyBorder="0" applyAlignment="0" applyProtection="0">
      <alignment vertical="center"/>
    </xf>
    <xf numFmtId="0" fontId="21" fillId="21" borderId="0" applyNumberFormat="0" applyBorder="0" applyAlignment="0" applyProtection="0">
      <alignment vertical="center"/>
    </xf>
    <xf numFmtId="0" fontId="10" fillId="19" borderId="0" applyNumberFormat="0" applyBorder="0" applyAlignment="0" applyProtection="0">
      <alignment vertical="center"/>
    </xf>
    <xf numFmtId="0" fontId="7" fillId="5"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30" borderId="0" applyNumberFormat="0" applyBorder="0" applyAlignment="0" applyProtection="0">
      <alignment vertical="center"/>
    </xf>
    <xf numFmtId="0" fontId="10" fillId="9" borderId="0" applyNumberFormat="0" applyBorder="0" applyAlignment="0" applyProtection="0">
      <alignment vertical="center"/>
    </xf>
    <xf numFmtId="0" fontId="7" fillId="4" borderId="0" applyNumberFormat="0" applyBorder="0" applyAlignment="0" applyProtection="0">
      <alignment vertical="center"/>
    </xf>
    <xf numFmtId="0" fontId="7" fillId="27"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7" fillId="3" borderId="0" applyNumberFormat="0" applyBorder="0" applyAlignment="0" applyProtection="0">
      <alignment vertical="center"/>
    </xf>
    <xf numFmtId="0" fontId="10" fillId="11" borderId="0" applyNumberFormat="0" applyBorder="0" applyAlignment="0" applyProtection="0">
      <alignment vertical="center"/>
    </xf>
    <xf numFmtId="0" fontId="7" fillId="15" borderId="0" applyNumberFormat="0" applyBorder="0" applyAlignment="0" applyProtection="0">
      <alignment vertical="center"/>
    </xf>
    <xf numFmtId="0" fontId="7" fillId="26" borderId="0" applyNumberFormat="0" applyBorder="0" applyAlignment="0" applyProtection="0">
      <alignment vertical="center"/>
    </xf>
    <xf numFmtId="0" fontId="10" fillId="7" borderId="0" applyNumberFormat="0" applyBorder="0" applyAlignment="0" applyProtection="0">
      <alignment vertical="center"/>
    </xf>
    <xf numFmtId="0" fontId="7" fillId="33" borderId="0" applyNumberFormat="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27" fillId="0" borderId="0">
      <alignment vertical="center"/>
    </xf>
  </cellStyleXfs>
  <cellXfs count="32">
    <xf numFmtId="0" fontId="0" fillId="0" borderId="0" xfId="0"/>
    <xf numFmtId="0" fontId="1" fillId="0" borderId="0" xfId="0" applyNumberFormat="1" applyFont="1" applyAlignment="1">
      <alignment vertical="center"/>
    </xf>
    <xf numFmtId="0" fontId="2" fillId="0" borderId="0" xfId="0" applyFont="1" applyAlignment="1">
      <alignment vertical="center"/>
    </xf>
    <xf numFmtId="0" fontId="1" fillId="0" borderId="0" xfId="0" applyNumberFormat="1" applyFont="1" applyFill="1" applyBorder="1" applyAlignment="1" applyProtection="1">
      <alignment vertical="center"/>
    </xf>
    <xf numFmtId="177" fontId="1" fillId="2" borderId="0" xfId="0" applyNumberFormat="1"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Alignment="1">
      <alignment vertical="center"/>
    </xf>
    <xf numFmtId="43" fontId="2" fillId="0" borderId="0" xfId="0" applyNumberFormat="1" applyFont="1" applyFill="1" applyBorder="1" applyAlignment="1" applyProtection="1">
      <alignment horizontal="center" vertical="center"/>
    </xf>
    <xf numFmtId="0" fontId="1" fillId="0" borderId="0" xfId="0" applyFont="1" applyFill="1" applyAlignment="1">
      <alignment horizontal="center" vertical="center"/>
    </xf>
    <xf numFmtId="0" fontId="3"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177" fontId="2"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left" vertical="center"/>
    </xf>
    <xf numFmtId="177" fontId="4" fillId="0" borderId="1" xfId="0" applyNumberFormat="1" applyFont="1" applyFill="1" applyBorder="1" applyAlignment="1" applyProtection="1">
      <alignment horizontal="center" vertical="center" wrapText="1"/>
    </xf>
    <xf numFmtId="43" fontId="4" fillId="0" borderId="1" xfId="8" applyFont="1" applyFill="1" applyBorder="1" applyAlignment="1" applyProtection="1">
      <alignment horizontal="center" vertical="center"/>
    </xf>
    <xf numFmtId="43" fontId="4" fillId="0" borderId="1" xfId="8"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3" fontId="0" fillId="0" borderId="1" xfId="8"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177" fontId="0" fillId="0" borderId="1" xfId="0" applyNumberFormat="1" applyFont="1" applyFill="1" applyBorder="1" applyAlignment="1" applyProtection="1">
      <alignment horizontal="center" vertical="center" wrapText="1"/>
    </xf>
    <xf numFmtId="43" fontId="0" fillId="0" borderId="1" xfId="8"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xf>
    <xf numFmtId="0" fontId="1" fillId="0" borderId="0" xfId="0" applyFont="1" applyFill="1" applyAlignment="1">
      <alignment horizontal="right" vertical="center"/>
    </xf>
    <xf numFmtId="0" fontId="4" fillId="0" borderId="1" xfId="49"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77" fontId="1" fillId="0" borderId="2" xfId="0" applyNumberFormat="1" applyFont="1" applyFill="1" applyBorder="1" applyAlignment="1" applyProtection="1">
      <alignment horizontal="left" vertical="center" wrapText="1"/>
    </xf>
    <xf numFmtId="176"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_Sheet1" xfId="50"/>
    <cellStyle name="常规 5" xfId="5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7"/>
  <sheetViews>
    <sheetView tabSelected="1" workbookViewId="0">
      <selection activeCell="P16" sqref="P16"/>
    </sheetView>
  </sheetViews>
  <sheetFormatPr defaultColWidth="8.8" defaultRowHeight="18" customHeight="1"/>
  <cols>
    <col min="1" max="1" width="27.3" style="3" customWidth="1"/>
    <col min="2" max="2" width="11.5" style="4" customWidth="1"/>
    <col min="3" max="3" width="15.4" style="5" customWidth="1"/>
    <col min="4" max="4" width="10.5" style="5" customWidth="1"/>
    <col min="5" max="5" width="11.5" style="5" customWidth="1"/>
    <col min="6" max="6" width="13.3" style="5" customWidth="1"/>
    <col min="7" max="7" width="10.4" style="5" customWidth="1"/>
    <col min="8" max="8" width="9.1" style="5" customWidth="1"/>
    <col min="9" max="9" width="9.2" style="5" customWidth="1"/>
    <col min="10" max="10" width="11.8" style="5" customWidth="1"/>
    <col min="11" max="11" width="10.4" style="5" customWidth="1"/>
    <col min="12" max="16384" width="8.8" style="6"/>
  </cols>
  <sheetData>
    <row r="1" customHeight="1" spans="1:11">
      <c r="A1" s="3" t="s">
        <v>0</v>
      </c>
      <c r="B1" s="7"/>
      <c r="C1" s="8"/>
      <c r="D1" s="8"/>
      <c r="E1" s="8"/>
      <c r="F1" s="8"/>
      <c r="G1" s="8"/>
      <c r="H1" s="8"/>
      <c r="I1" s="8"/>
      <c r="J1" s="8"/>
      <c r="K1" s="8"/>
    </row>
    <row r="2" ht="22" customHeight="1" spans="1:11">
      <c r="A2" s="9" t="s">
        <v>1</v>
      </c>
      <c r="B2" s="9"/>
      <c r="C2" s="9"/>
      <c r="D2" s="9"/>
      <c r="E2" s="9"/>
      <c r="F2" s="9"/>
      <c r="G2" s="9"/>
      <c r="H2" s="9"/>
      <c r="I2" s="9"/>
      <c r="J2" s="9"/>
      <c r="K2" s="9"/>
    </row>
    <row r="3" customHeight="1" spans="1:11">
      <c r="A3" s="10"/>
      <c r="B3" s="11"/>
      <c r="C3" s="8"/>
      <c r="D3" s="8"/>
      <c r="E3" s="8"/>
      <c r="F3" s="8"/>
      <c r="G3" s="8"/>
      <c r="H3" s="8"/>
      <c r="I3" s="8"/>
      <c r="J3" s="8"/>
      <c r="K3" s="25" t="s">
        <v>2</v>
      </c>
    </row>
    <row r="4" s="1" customFormat="1" customHeight="1" spans="1:11">
      <c r="A4" s="12" t="s">
        <v>3</v>
      </c>
      <c r="B4" s="12" t="s">
        <v>4</v>
      </c>
      <c r="C4" s="12" t="s">
        <v>5</v>
      </c>
      <c r="D4" s="13" t="s">
        <v>6</v>
      </c>
      <c r="E4" s="13"/>
      <c r="F4" s="13"/>
      <c r="G4" s="13"/>
      <c r="H4" s="13"/>
      <c r="I4" s="13"/>
      <c r="J4" s="13"/>
      <c r="K4" s="13"/>
    </row>
    <row r="5" s="1" customFormat="1" ht="54" customHeight="1" spans="1:11">
      <c r="A5" s="12"/>
      <c r="B5" s="12"/>
      <c r="C5" s="12"/>
      <c r="D5" s="12" t="s">
        <v>7</v>
      </c>
      <c r="E5" s="12" t="s">
        <v>8</v>
      </c>
      <c r="F5" s="12" t="s">
        <v>9</v>
      </c>
      <c r="G5" s="12" t="s">
        <v>10</v>
      </c>
      <c r="H5" s="12" t="s">
        <v>11</v>
      </c>
      <c r="I5" s="12" t="s">
        <v>12</v>
      </c>
      <c r="J5" s="12" t="s">
        <v>13</v>
      </c>
      <c r="K5" s="26" t="s">
        <v>14</v>
      </c>
    </row>
    <row r="6" ht="20" customHeight="1" spans="1:11">
      <c r="A6" s="12" t="s">
        <v>15</v>
      </c>
      <c r="B6" s="14" t="s">
        <v>16</v>
      </c>
      <c r="C6" s="14" t="s">
        <v>17</v>
      </c>
      <c r="D6" s="14" t="s">
        <v>18</v>
      </c>
      <c r="E6" s="14" t="s">
        <v>19</v>
      </c>
      <c r="F6" s="14" t="s">
        <v>20</v>
      </c>
      <c r="G6" s="14" t="s">
        <v>21</v>
      </c>
      <c r="H6" s="14" t="s">
        <v>22</v>
      </c>
      <c r="I6" s="14" t="s">
        <v>23</v>
      </c>
      <c r="J6" s="14" t="s">
        <v>24</v>
      </c>
      <c r="K6" s="14" t="s">
        <v>25</v>
      </c>
    </row>
    <row r="7" ht="20" customHeight="1" spans="1:11">
      <c r="A7" s="12" t="s">
        <v>26</v>
      </c>
      <c r="B7" s="14">
        <f>B8+B20+B41</f>
        <v>10176.71</v>
      </c>
      <c r="C7" s="15">
        <f>C8+C20+C41</f>
        <v>200322</v>
      </c>
      <c r="D7" s="15"/>
      <c r="E7" s="15"/>
      <c r="F7" s="15"/>
      <c r="G7" s="15"/>
      <c r="H7" s="15"/>
      <c r="I7" s="15"/>
      <c r="J7" s="15"/>
      <c r="K7" s="15"/>
    </row>
    <row r="8" s="2" customFormat="1" ht="20" customHeight="1" spans="1:11">
      <c r="A8" s="12" t="s">
        <v>27</v>
      </c>
      <c r="B8" s="14"/>
      <c r="C8" s="16">
        <f>SUM(C9:C19)</f>
        <v>6886.29</v>
      </c>
      <c r="D8" s="16">
        <f t="shared" ref="D8:K8" si="0">SUM(D9:D19)</f>
        <v>53</v>
      </c>
      <c r="E8" s="16">
        <f t="shared" si="0"/>
        <v>1037.12</v>
      </c>
      <c r="F8" s="16">
        <f t="shared" si="0"/>
        <v>886.56</v>
      </c>
      <c r="G8" s="16">
        <f t="shared" si="0"/>
        <v>270</v>
      </c>
      <c r="H8" s="16">
        <f t="shared" si="0"/>
        <v>3</v>
      </c>
      <c r="I8" s="16">
        <f t="shared" si="0"/>
        <v>74</v>
      </c>
      <c r="J8" s="16">
        <f t="shared" si="0"/>
        <v>3920</v>
      </c>
      <c r="K8" s="16">
        <f t="shared" si="0"/>
        <v>642.61</v>
      </c>
    </row>
    <row r="9" ht="20" customHeight="1" spans="1:11">
      <c r="A9" s="17" t="s">
        <v>28</v>
      </c>
      <c r="B9" s="14"/>
      <c r="C9" s="18">
        <f t="shared" ref="C9:C19" si="1">SUM(D9:K9)</f>
        <v>930.52</v>
      </c>
      <c r="D9" s="18">
        <v>53</v>
      </c>
      <c r="E9" s="18"/>
      <c r="F9" s="18">
        <f>534.82+120.1+93.6+15</f>
        <v>763.52</v>
      </c>
      <c r="G9" s="18">
        <v>90</v>
      </c>
      <c r="H9" s="18"/>
      <c r="I9" s="18">
        <v>24</v>
      </c>
      <c r="J9" s="18"/>
      <c r="K9" s="18"/>
    </row>
    <row r="10" ht="20" customHeight="1" spans="1:11">
      <c r="A10" s="19" t="s">
        <v>29</v>
      </c>
      <c r="B10" s="14"/>
      <c r="C10" s="18">
        <f t="shared" si="1"/>
        <v>1147.12</v>
      </c>
      <c r="D10" s="18"/>
      <c r="E10" s="18">
        <v>1037.12</v>
      </c>
      <c r="F10" s="18">
        <v>20</v>
      </c>
      <c r="G10" s="18">
        <v>90</v>
      </c>
      <c r="H10" s="18"/>
      <c r="I10" s="18"/>
      <c r="J10" s="18"/>
      <c r="K10" s="18"/>
    </row>
    <row r="11" ht="20" customHeight="1" spans="1:11">
      <c r="A11" s="20" t="s">
        <v>30</v>
      </c>
      <c r="B11" s="14"/>
      <c r="C11" s="18">
        <f t="shared" si="1"/>
        <v>48</v>
      </c>
      <c r="D11" s="18"/>
      <c r="E11" s="18"/>
      <c r="F11" s="18">
        <f>4+44</f>
        <v>48</v>
      </c>
      <c r="G11" s="18"/>
      <c r="H11" s="18"/>
      <c r="I11" s="18"/>
      <c r="J11" s="18"/>
      <c r="K11" s="18"/>
    </row>
    <row r="12" ht="20" customHeight="1" spans="1:11">
      <c r="A12" s="20" t="s">
        <v>31</v>
      </c>
      <c r="B12" s="14"/>
      <c r="C12" s="18">
        <f t="shared" si="1"/>
        <v>606.61</v>
      </c>
      <c r="D12" s="18"/>
      <c r="E12" s="18"/>
      <c r="F12" s="18">
        <v>4</v>
      </c>
      <c r="G12" s="18"/>
      <c r="H12" s="18"/>
      <c r="I12" s="18"/>
      <c r="J12" s="18"/>
      <c r="K12" s="18">
        <v>602.61</v>
      </c>
    </row>
    <row r="13" ht="20" customHeight="1" spans="1:11">
      <c r="A13" s="20" t="s">
        <v>32</v>
      </c>
      <c r="B13" s="14"/>
      <c r="C13" s="18">
        <f t="shared" si="1"/>
        <v>50</v>
      </c>
      <c r="D13" s="18"/>
      <c r="E13" s="18"/>
      <c r="F13" s="18"/>
      <c r="G13" s="18"/>
      <c r="H13" s="18"/>
      <c r="I13" s="18">
        <v>50</v>
      </c>
      <c r="J13" s="18"/>
      <c r="K13" s="18"/>
    </row>
    <row r="14" ht="20" customHeight="1" spans="1:11">
      <c r="A14" s="20" t="s">
        <v>33</v>
      </c>
      <c r="B14" s="14"/>
      <c r="C14" s="18">
        <f t="shared" si="1"/>
        <v>3920</v>
      </c>
      <c r="D14" s="18"/>
      <c r="E14" s="18"/>
      <c r="F14" s="18"/>
      <c r="G14" s="18"/>
      <c r="H14" s="18"/>
      <c r="I14" s="18"/>
      <c r="J14" s="18">
        <v>3920</v>
      </c>
      <c r="K14" s="18"/>
    </row>
    <row r="15" ht="20" customHeight="1" spans="1:11">
      <c r="A15" s="17" t="s">
        <v>34</v>
      </c>
      <c r="B15" s="14"/>
      <c r="C15" s="18">
        <f t="shared" si="1"/>
        <v>17</v>
      </c>
      <c r="D15" s="18"/>
      <c r="E15" s="18"/>
      <c r="F15" s="18">
        <v>17</v>
      </c>
      <c r="G15" s="18"/>
      <c r="H15" s="18"/>
      <c r="I15" s="18"/>
      <c r="J15" s="18"/>
      <c r="K15" s="18"/>
    </row>
    <row r="16" ht="20" customHeight="1" spans="1:11">
      <c r="A16" s="17" t="s">
        <v>35</v>
      </c>
      <c r="B16" s="14"/>
      <c r="C16" s="18">
        <f t="shared" si="1"/>
        <v>30.04</v>
      </c>
      <c r="D16" s="18"/>
      <c r="E16" s="18"/>
      <c r="F16" s="18">
        <v>30.04</v>
      </c>
      <c r="G16" s="18"/>
      <c r="H16" s="18"/>
      <c r="I16" s="18"/>
      <c r="J16" s="18"/>
      <c r="K16" s="18"/>
    </row>
    <row r="17" ht="20" customHeight="1" spans="1:11">
      <c r="A17" s="20" t="s">
        <v>36</v>
      </c>
      <c r="B17" s="14"/>
      <c r="C17" s="18">
        <f t="shared" si="1"/>
        <v>92</v>
      </c>
      <c r="D17" s="18"/>
      <c r="E17" s="18"/>
      <c r="F17" s="18">
        <v>2</v>
      </c>
      <c r="G17" s="18">
        <v>90</v>
      </c>
      <c r="H17" s="18"/>
      <c r="I17" s="18"/>
      <c r="J17" s="18"/>
      <c r="K17" s="18"/>
    </row>
    <row r="18" ht="20" customHeight="1" spans="1:11">
      <c r="A18" s="20" t="s">
        <v>37</v>
      </c>
      <c r="B18" s="14"/>
      <c r="C18" s="18">
        <f t="shared" si="1"/>
        <v>43</v>
      </c>
      <c r="D18" s="18"/>
      <c r="E18" s="18"/>
      <c r="F18" s="18"/>
      <c r="G18" s="18"/>
      <c r="H18" s="18">
        <v>3</v>
      </c>
      <c r="I18" s="18"/>
      <c r="J18" s="18"/>
      <c r="K18" s="18">
        <v>40</v>
      </c>
    </row>
    <row r="19" ht="20" customHeight="1" spans="1:11">
      <c r="A19" s="17" t="s">
        <v>38</v>
      </c>
      <c r="B19" s="14"/>
      <c r="C19" s="18">
        <f t="shared" si="1"/>
        <v>2</v>
      </c>
      <c r="D19" s="18"/>
      <c r="E19" s="18"/>
      <c r="F19" s="18">
        <v>2</v>
      </c>
      <c r="G19" s="18"/>
      <c r="H19" s="18"/>
      <c r="I19" s="18"/>
      <c r="J19" s="18"/>
      <c r="K19" s="18"/>
    </row>
    <row r="20" ht="20" customHeight="1" spans="1:11">
      <c r="A20" s="21" t="s">
        <v>39</v>
      </c>
      <c r="B20" s="14">
        <f>SUM(B21:B40)</f>
        <v>7515.1</v>
      </c>
      <c r="C20" s="15">
        <f>SUM(C21:C40)</f>
        <v>142844.67</v>
      </c>
      <c r="D20" s="18"/>
      <c r="E20" s="18"/>
      <c r="F20" s="18"/>
      <c r="G20" s="18"/>
      <c r="H20" s="18"/>
      <c r="I20" s="18"/>
      <c r="J20" s="18"/>
      <c r="K20" s="18"/>
    </row>
    <row r="21" ht="20" customHeight="1" spans="1:11">
      <c r="A21" s="17" t="s">
        <v>40</v>
      </c>
      <c r="B21" s="22">
        <v>1530.59</v>
      </c>
      <c r="C21" s="23">
        <f>ROUND((200322-6886.29)*B21/$B$7,2)-0.03</f>
        <v>29092.94</v>
      </c>
      <c r="D21" s="18"/>
      <c r="E21" s="18"/>
      <c r="F21" s="18"/>
      <c r="G21" s="18"/>
      <c r="H21" s="18"/>
      <c r="I21" s="18"/>
      <c r="J21" s="18"/>
      <c r="K21" s="18"/>
    </row>
    <row r="22" ht="20" customHeight="1" spans="1:11">
      <c r="A22" s="17" t="s">
        <v>41</v>
      </c>
      <c r="B22" s="22">
        <v>202.37</v>
      </c>
      <c r="C22" s="23">
        <f>ROUND((200322-6886.29)*B22/$B$7,2)</f>
        <v>3846.59</v>
      </c>
      <c r="D22" s="18"/>
      <c r="E22" s="18"/>
      <c r="F22" s="18"/>
      <c r="G22" s="18"/>
      <c r="H22" s="18"/>
      <c r="I22" s="18"/>
      <c r="J22" s="18"/>
      <c r="K22" s="18"/>
    </row>
    <row r="23" ht="20" customHeight="1" spans="1:11">
      <c r="A23" s="17" t="s">
        <v>42</v>
      </c>
      <c r="B23" s="22">
        <v>560.22</v>
      </c>
      <c r="C23" s="23">
        <f t="shared" ref="C21:C40" si="2">ROUND((200322-6886.29)*B23/$B$7,2)</f>
        <v>10648.49</v>
      </c>
      <c r="D23" s="18"/>
      <c r="E23" s="18"/>
      <c r="F23" s="18"/>
      <c r="G23" s="18"/>
      <c r="H23" s="18"/>
      <c r="I23" s="18"/>
      <c r="J23" s="18"/>
      <c r="K23" s="18"/>
    </row>
    <row r="24" ht="20" customHeight="1" spans="1:11">
      <c r="A24" s="17" t="s">
        <v>43</v>
      </c>
      <c r="B24" s="22">
        <v>815.87</v>
      </c>
      <c r="C24" s="23">
        <f t="shared" si="2"/>
        <v>15507.8</v>
      </c>
      <c r="D24" s="18"/>
      <c r="E24" s="18"/>
      <c r="F24" s="18"/>
      <c r="G24" s="18"/>
      <c r="H24" s="18"/>
      <c r="I24" s="18"/>
      <c r="J24" s="18"/>
      <c r="K24" s="18"/>
    </row>
    <row r="25" ht="20" customHeight="1" spans="1:11">
      <c r="A25" s="17" t="s">
        <v>44</v>
      </c>
      <c r="B25" s="22">
        <v>191.94</v>
      </c>
      <c r="C25" s="23">
        <f t="shared" si="2"/>
        <v>3648.34</v>
      </c>
      <c r="D25" s="18"/>
      <c r="E25" s="18"/>
      <c r="F25" s="18"/>
      <c r="G25" s="18"/>
      <c r="H25" s="18"/>
      <c r="I25" s="18"/>
      <c r="J25" s="18"/>
      <c r="K25" s="18"/>
    </row>
    <row r="26" ht="20" customHeight="1" spans="1:11">
      <c r="A26" s="17" t="s">
        <v>45</v>
      </c>
      <c r="B26" s="22">
        <v>135.58</v>
      </c>
      <c r="C26" s="23">
        <f t="shared" si="2"/>
        <v>2577.06</v>
      </c>
      <c r="D26" s="18"/>
      <c r="E26" s="18"/>
      <c r="F26" s="18"/>
      <c r="G26" s="18"/>
      <c r="H26" s="18"/>
      <c r="I26" s="18"/>
      <c r="J26" s="18"/>
      <c r="K26" s="18"/>
    </row>
    <row r="27" ht="20" customHeight="1" spans="1:11">
      <c r="A27" s="17" t="s">
        <v>46</v>
      </c>
      <c r="B27" s="22">
        <v>141.47</v>
      </c>
      <c r="C27" s="23">
        <f t="shared" si="2"/>
        <v>2689.02</v>
      </c>
      <c r="D27" s="18"/>
      <c r="E27" s="18"/>
      <c r="F27" s="18"/>
      <c r="G27" s="18"/>
      <c r="H27" s="18"/>
      <c r="I27" s="18"/>
      <c r="J27" s="18"/>
      <c r="K27" s="18"/>
    </row>
    <row r="28" ht="20" customHeight="1" spans="1:11">
      <c r="A28" s="17" t="s">
        <v>47</v>
      </c>
      <c r="B28" s="22">
        <v>380.56</v>
      </c>
      <c r="C28" s="23">
        <f t="shared" si="2"/>
        <v>7233.57</v>
      </c>
      <c r="D28" s="18"/>
      <c r="E28" s="18"/>
      <c r="F28" s="18"/>
      <c r="G28" s="18"/>
      <c r="H28" s="18"/>
      <c r="I28" s="18"/>
      <c r="J28" s="18"/>
      <c r="K28" s="18"/>
    </row>
    <row r="29" ht="20" customHeight="1" spans="1:11">
      <c r="A29" s="17" t="s">
        <v>48</v>
      </c>
      <c r="B29" s="22">
        <v>51.57</v>
      </c>
      <c r="C29" s="23">
        <f t="shared" si="2"/>
        <v>980.23</v>
      </c>
      <c r="D29" s="18"/>
      <c r="E29" s="18"/>
      <c r="F29" s="18"/>
      <c r="G29" s="18"/>
      <c r="H29" s="18"/>
      <c r="I29" s="18"/>
      <c r="J29" s="18"/>
      <c r="K29" s="18"/>
    </row>
    <row r="30" ht="20" customHeight="1" spans="1:11">
      <c r="A30" s="17" t="s">
        <v>49</v>
      </c>
      <c r="B30" s="22">
        <v>846.45</v>
      </c>
      <c r="C30" s="23">
        <f t="shared" si="2"/>
        <v>16089.06</v>
      </c>
      <c r="D30" s="18"/>
      <c r="E30" s="18"/>
      <c r="F30" s="18"/>
      <c r="G30" s="18"/>
      <c r="H30" s="18"/>
      <c r="I30" s="18"/>
      <c r="J30" s="18"/>
      <c r="K30" s="18"/>
    </row>
    <row r="31" ht="20" customHeight="1" spans="1:11">
      <c r="A31" s="17" t="s">
        <v>50</v>
      </c>
      <c r="B31" s="22">
        <v>338</v>
      </c>
      <c r="C31" s="23">
        <f t="shared" si="2"/>
        <v>6424.6</v>
      </c>
      <c r="D31" s="18"/>
      <c r="E31" s="18"/>
      <c r="F31" s="18"/>
      <c r="G31" s="18"/>
      <c r="H31" s="18"/>
      <c r="I31" s="18"/>
      <c r="J31" s="18"/>
      <c r="K31" s="18"/>
    </row>
    <row r="32" ht="20" customHeight="1" spans="1:11">
      <c r="A32" s="17" t="s">
        <v>51</v>
      </c>
      <c r="B32" s="22">
        <v>463.03</v>
      </c>
      <c r="C32" s="23">
        <f t="shared" si="2"/>
        <v>8801.13</v>
      </c>
      <c r="D32" s="18"/>
      <c r="E32" s="18"/>
      <c r="F32" s="18"/>
      <c r="G32" s="18"/>
      <c r="H32" s="18"/>
      <c r="I32" s="18"/>
      <c r="J32" s="18"/>
      <c r="K32" s="18"/>
    </row>
    <row r="33" ht="20" customHeight="1" spans="1:11">
      <c r="A33" s="17" t="s">
        <v>52</v>
      </c>
      <c r="B33" s="22">
        <v>167.37</v>
      </c>
      <c r="C33" s="23">
        <f t="shared" si="2"/>
        <v>3181.32</v>
      </c>
      <c r="D33" s="18"/>
      <c r="E33" s="18"/>
      <c r="F33" s="18"/>
      <c r="G33" s="18"/>
      <c r="H33" s="18"/>
      <c r="I33" s="18"/>
      <c r="J33" s="18"/>
      <c r="K33" s="18"/>
    </row>
    <row r="34" ht="20" customHeight="1" spans="1:11">
      <c r="A34" s="17" t="s">
        <v>53</v>
      </c>
      <c r="B34" s="22">
        <v>361.17</v>
      </c>
      <c r="C34" s="23">
        <f t="shared" si="2"/>
        <v>6865.01</v>
      </c>
      <c r="D34" s="18"/>
      <c r="E34" s="18"/>
      <c r="F34" s="18"/>
      <c r="G34" s="18"/>
      <c r="H34" s="18"/>
      <c r="I34" s="18"/>
      <c r="J34" s="18"/>
      <c r="K34" s="18"/>
    </row>
    <row r="35" ht="20" customHeight="1" spans="1:11">
      <c r="A35" s="17" t="s">
        <v>54</v>
      </c>
      <c r="B35" s="22">
        <v>366.69</v>
      </c>
      <c r="C35" s="23">
        <f t="shared" si="2"/>
        <v>6969.93</v>
      </c>
      <c r="D35" s="18"/>
      <c r="E35" s="18"/>
      <c r="F35" s="18"/>
      <c r="G35" s="18"/>
      <c r="H35" s="18"/>
      <c r="I35" s="18"/>
      <c r="J35" s="18"/>
      <c r="K35" s="18"/>
    </row>
    <row r="36" ht="20" customHeight="1" spans="1:11">
      <c r="A36" s="17" t="s">
        <v>55</v>
      </c>
      <c r="B36" s="22">
        <v>210.17</v>
      </c>
      <c r="C36" s="23">
        <f t="shared" si="2"/>
        <v>3994.85</v>
      </c>
      <c r="D36" s="18"/>
      <c r="E36" s="18"/>
      <c r="F36" s="18"/>
      <c r="G36" s="18"/>
      <c r="H36" s="18"/>
      <c r="I36" s="18"/>
      <c r="J36" s="18"/>
      <c r="K36" s="18"/>
    </row>
    <row r="37" ht="20" customHeight="1" spans="1:11">
      <c r="A37" s="17" t="s">
        <v>56</v>
      </c>
      <c r="B37" s="22">
        <v>266.53</v>
      </c>
      <c r="C37" s="23">
        <f t="shared" si="2"/>
        <v>5066.12</v>
      </c>
      <c r="D37" s="18"/>
      <c r="E37" s="18"/>
      <c r="F37" s="18"/>
      <c r="G37" s="18"/>
      <c r="H37" s="18"/>
      <c r="I37" s="18"/>
      <c r="J37" s="18"/>
      <c r="K37" s="18"/>
    </row>
    <row r="38" ht="20" customHeight="1" spans="1:11">
      <c r="A38" s="17" t="s">
        <v>57</v>
      </c>
      <c r="B38" s="22">
        <v>178.02</v>
      </c>
      <c r="C38" s="23">
        <f t="shared" si="2"/>
        <v>3383.75</v>
      </c>
      <c r="D38" s="18"/>
      <c r="E38" s="18"/>
      <c r="F38" s="18"/>
      <c r="G38" s="18"/>
      <c r="H38" s="18"/>
      <c r="I38" s="18"/>
      <c r="J38" s="18"/>
      <c r="K38" s="18"/>
    </row>
    <row r="39" ht="20" customHeight="1" spans="1:11">
      <c r="A39" s="17" t="s">
        <v>58</v>
      </c>
      <c r="B39" s="22">
        <v>198.19</v>
      </c>
      <c r="C39" s="23">
        <f t="shared" si="2"/>
        <v>3767.13</v>
      </c>
      <c r="D39" s="18"/>
      <c r="E39" s="18"/>
      <c r="F39" s="18"/>
      <c r="G39" s="18"/>
      <c r="H39" s="18"/>
      <c r="I39" s="18"/>
      <c r="J39" s="18"/>
      <c r="K39" s="18"/>
    </row>
    <row r="40" ht="20" customHeight="1" spans="1:11">
      <c r="A40" s="17" t="s">
        <v>59</v>
      </c>
      <c r="B40" s="22">
        <v>109.31</v>
      </c>
      <c r="C40" s="23">
        <f t="shared" si="2"/>
        <v>2077.73</v>
      </c>
      <c r="D40" s="18"/>
      <c r="E40" s="18"/>
      <c r="F40" s="18"/>
      <c r="G40" s="18"/>
      <c r="H40" s="18"/>
      <c r="I40" s="18"/>
      <c r="J40" s="18"/>
      <c r="K40" s="18"/>
    </row>
    <row r="41" ht="20" customHeight="1" spans="1:11">
      <c r="A41" s="12" t="s">
        <v>60</v>
      </c>
      <c r="B41" s="14">
        <f>SUM(B42:B76)</f>
        <v>2661.61</v>
      </c>
      <c r="C41" s="15">
        <f>SUM(C42:C76)</f>
        <v>50591.04</v>
      </c>
      <c r="D41" s="18"/>
      <c r="E41" s="18"/>
      <c r="F41" s="18"/>
      <c r="G41" s="18"/>
      <c r="H41" s="18"/>
      <c r="I41" s="18"/>
      <c r="J41" s="18"/>
      <c r="K41" s="18"/>
    </row>
    <row r="42" ht="20" customHeight="1" spans="1:11">
      <c r="A42" s="17" t="s">
        <v>61</v>
      </c>
      <c r="B42" s="22">
        <v>6.26</v>
      </c>
      <c r="C42" s="23">
        <f t="shared" ref="C42:C76" si="3">ROUND((200322-6886.29)*B42/$B$7,2)</f>
        <v>118.99</v>
      </c>
      <c r="D42" s="18"/>
      <c r="E42" s="18"/>
      <c r="F42" s="18"/>
      <c r="G42" s="18"/>
      <c r="H42" s="18"/>
      <c r="I42" s="18"/>
      <c r="J42" s="18"/>
      <c r="K42" s="18"/>
    </row>
    <row r="43" ht="20" customHeight="1" spans="1:11">
      <c r="A43" s="17" t="s">
        <v>62</v>
      </c>
      <c r="B43" s="22">
        <v>33.93</v>
      </c>
      <c r="C43" s="23">
        <f t="shared" si="3"/>
        <v>644.93</v>
      </c>
      <c r="D43" s="18"/>
      <c r="E43" s="18"/>
      <c r="F43" s="18"/>
      <c r="G43" s="18"/>
      <c r="H43" s="18"/>
      <c r="I43" s="18"/>
      <c r="J43" s="18"/>
      <c r="K43" s="18"/>
    </row>
    <row r="44" ht="20" customHeight="1" spans="1:11">
      <c r="A44" s="17" t="s">
        <v>63</v>
      </c>
      <c r="B44" s="22">
        <v>21.66</v>
      </c>
      <c r="C44" s="23">
        <f t="shared" si="3"/>
        <v>411.71</v>
      </c>
      <c r="D44" s="18"/>
      <c r="E44" s="18"/>
      <c r="F44" s="18"/>
      <c r="G44" s="18"/>
      <c r="H44" s="18"/>
      <c r="I44" s="18"/>
      <c r="J44" s="18"/>
      <c r="K44" s="18"/>
    </row>
    <row r="45" ht="20" customHeight="1" spans="1:11">
      <c r="A45" s="17" t="s">
        <v>64</v>
      </c>
      <c r="B45" s="22">
        <v>36.45</v>
      </c>
      <c r="C45" s="23">
        <f t="shared" si="3"/>
        <v>692.83</v>
      </c>
      <c r="D45" s="18"/>
      <c r="E45" s="18"/>
      <c r="F45" s="18"/>
      <c r="G45" s="18"/>
      <c r="H45" s="18"/>
      <c r="I45" s="18"/>
      <c r="J45" s="18"/>
      <c r="K45" s="18"/>
    </row>
    <row r="46" ht="20" customHeight="1" spans="1:11">
      <c r="A46" s="17" t="s">
        <v>65</v>
      </c>
      <c r="B46" s="22">
        <v>19.06</v>
      </c>
      <c r="C46" s="23">
        <f t="shared" si="3"/>
        <v>362.29</v>
      </c>
      <c r="D46" s="18"/>
      <c r="E46" s="18"/>
      <c r="F46" s="18"/>
      <c r="G46" s="18"/>
      <c r="H46" s="18"/>
      <c r="I46" s="18"/>
      <c r="J46" s="18"/>
      <c r="K46" s="18"/>
    </row>
    <row r="47" ht="20" customHeight="1" spans="1:11">
      <c r="A47" s="17" t="s">
        <v>66</v>
      </c>
      <c r="B47" s="22">
        <v>69.52</v>
      </c>
      <c r="C47" s="23">
        <f t="shared" si="3"/>
        <v>1321.41</v>
      </c>
      <c r="D47" s="18"/>
      <c r="E47" s="18"/>
      <c r="F47" s="18"/>
      <c r="G47" s="18"/>
      <c r="H47" s="18"/>
      <c r="I47" s="18"/>
      <c r="J47" s="18"/>
      <c r="K47" s="18"/>
    </row>
    <row r="48" ht="20" customHeight="1" spans="1:11">
      <c r="A48" s="17" t="s">
        <v>67</v>
      </c>
      <c r="B48" s="22">
        <v>69.12</v>
      </c>
      <c r="C48" s="23">
        <f t="shared" si="3"/>
        <v>1313.81</v>
      </c>
      <c r="D48" s="18"/>
      <c r="E48" s="18"/>
      <c r="F48" s="18"/>
      <c r="G48" s="18"/>
      <c r="H48" s="18"/>
      <c r="I48" s="18"/>
      <c r="J48" s="18"/>
      <c r="K48" s="18"/>
    </row>
    <row r="49" ht="20" customHeight="1" spans="1:11">
      <c r="A49" s="17" t="s">
        <v>68</v>
      </c>
      <c r="B49" s="24">
        <v>36.34</v>
      </c>
      <c r="C49" s="23">
        <f t="shared" si="3"/>
        <v>690.74</v>
      </c>
      <c r="D49" s="18"/>
      <c r="E49" s="18"/>
      <c r="F49" s="18"/>
      <c r="G49" s="18"/>
      <c r="H49" s="18"/>
      <c r="I49" s="18"/>
      <c r="J49" s="18"/>
      <c r="K49" s="18"/>
    </row>
    <row r="50" ht="20" customHeight="1" spans="1:11">
      <c r="A50" s="17" t="s">
        <v>69</v>
      </c>
      <c r="B50" s="22">
        <v>99.38</v>
      </c>
      <c r="C50" s="23">
        <f t="shared" si="3"/>
        <v>1888.98</v>
      </c>
      <c r="D50" s="18"/>
      <c r="E50" s="18"/>
      <c r="F50" s="18"/>
      <c r="G50" s="18"/>
      <c r="H50" s="18"/>
      <c r="I50" s="18"/>
      <c r="J50" s="18"/>
      <c r="K50" s="18"/>
    </row>
    <row r="51" ht="20" customHeight="1" spans="1:11">
      <c r="A51" s="17" t="s">
        <v>70</v>
      </c>
      <c r="B51" s="22">
        <v>38.6</v>
      </c>
      <c r="C51" s="23">
        <f t="shared" si="3"/>
        <v>733.7</v>
      </c>
      <c r="D51" s="18"/>
      <c r="E51" s="18"/>
      <c r="F51" s="18"/>
      <c r="G51" s="18"/>
      <c r="H51" s="18"/>
      <c r="I51" s="18"/>
      <c r="J51" s="18"/>
      <c r="K51" s="18"/>
    </row>
    <row r="52" ht="20" customHeight="1" spans="1:11">
      <c r="A52" s="17" t="s">
        <v>71</v>
      </c>
      <c r="B52" s="24">
        <v>49.54</v>
      </c>
      <c r="C52" s="23">
        <f t="shared" si="3"/>
        <v>941.64</v>
      </c>
      <c r="D52" s="18"/>
      <c r="E52" s="18"/>
      <c r="F52" s="18"/>
      <c r="G52" s="18"/>
      <c r="H52" s="18"/>
      <c r="I52" s="18"/>
      <c r="J52" s="18"/>
      <c r="K52" s="18"/>
    </row>
    <row r="53" ht="20" customHeight="1" spans="1:11">
      <c r="A53" s="17" t="s">
        <v>72</v>
      </c>
      <c r="B53" s="24">
        <v>109.3</v>
      </c>
      <c r="C53" s="23">
        <f t="shared" si="3"/>
        <v>2077.54</v>
      </c>
      <c r="D53" s="18"/>
      <c r="E53" s="18"/>
      <c r="F53" s="18"/>
      <c r="G53" s="18"/>
      <c r="H53" s="18"/>
      <c r="I53" s="18"/>
      <c r="J53" s="18"/>
      <c r="K53" s="18"/>
    </row>
    <row r="54" ht="20" customHeight="1" spans="1:11">
      <c r="A54" s="17" t="s">
        <v>73</v>
      </c>
      <c r="B54" s="22">
        <v>107.44</v>
      </c>
      <c r="C54" s="23">
        <f t="shared" si="3"/>
        <v>2042.19</v>
      </c>
      <c r="D54" s="18"/>
      <c r="E54" s="18"/>
      <c r="F54" s="18"/>
      <c r="G54" s="18"/>
      <c r="H54" s="18"/>
      <c r="I54" s="18"/>
      <c r="J54" s="18"/>
      <c r="K54" s="18"/>
    </row>
    <row r="55" ht="20" customHeight="1" spans="1:11">
      <c r="A55" s="17" t="s">
        <v>74</v>
      </c>
      <c r="B55" s="22">
        <v>144.13</v>
      </c>
      <c r="C55" s="23">
        <f t="shared" si="3"/>
        <v>2739.58</v>
      </c>
      <c r="D55" s="18"/>
      <c r="E55" s="18"/>
      <c r="F55" s="18"/>
      <c r="G55" s="18"/>
      <c r="H55" s="18"/>
      <c r="I55" s="18"/>
      <c r="J55" s="18"/>
      <c r="K55" s="18"/>
    </row>
    <row r="56" ht="20" customHeight="1" spans="1:11">
      <c r="A56" s="17" t="s">
        <v>75</v>
      </c>
      <c r="B56" s="24">
        <v>76.31</v>
      </c>
      <c r="C56" s="23">
        <f t="shared" si="3"/>
        <v>1450.48</v>
      </c>
      <c r="D56" s="18"/>
      <c r="E56" s="18"/>
      <c r="F56" s="18"/>
      <c r="G56" s="18"/>
      <c r="H56" s="18"/>
      <c r="I56" s="18"/>
      <c r="J56" s="18"/>
      <c r="K56" s="18"/>
    </row>
    <row r="57" ht="20" customHeight="1" spans="1:11">
      <c r="A57" s="17" t="s">
        <v>76</v>
      </c>
      <c r="B57" s="22">
        <v>29.49</v>
      </c>
      <c r="C57" s="23">
        <f t="shared" si="3"/>
        <v>560.54</v>
      </c>
      <c r="D57" s="18"/>
      <c r="E57" s="18"/>
      <c r="F57" s="18"/>
      <c r="G57" s="18"/>
      <c r="H57" s="18"/>
      <c r="I57" s="18"/>
      <c r="J57" s="18"/>
      <c r="K57" s="18"/>
    </row>
    <row r="58" ht="20" customHeight="1" spans="1:11">
      <c r="A58" s="17" t="s">
        <v>77</v>
      </c>
      <c r="B58" s="22">
        <v>89.72</v>
      </c>
      <c r="C58" s="23">
        <f t="shared" si="3"/>
        <v>1705.37</v>
      </c>
      <c r="D58" s="18"/>
      <c r="E58" s="18"/>
      <c r="F58" s="18"/>
      <c r="G58" s="18"/>
      <c r="H58" s="18"/>
      <c r="I58" s="18"/>
      <c r="J58" s="18"/>
      <c r="K58" s="18"/>
    </row>
    <row r="59" ht="20" customHeight="1" spans="1:11">
      <c r="A59" s="17" t="s">
        <v>78</v>
      </c>
      <c r="B59" s="22">
        <v>150.04</v>
      </c>
      <c r="C59" s="23">
        <f t="shared" si="3"/>
        <v>2851.91</v>
      </c>
      <c r="D59" s="18"/>
      <c r="E59" s="18"/>
      <c r="F59" s="18"/>
      <c r="G59" s="18"/>
      <c r="H59" s="18"/>
      <c r="I59" s="18"/>
      <c r="J59" s="18"/>
      <c r="K59" s="18"/>
    </row>
    <row r="60" ht="20" customHeight="1" spans="1:11">
      <c r="A60" s="17" t="s">
        <v>79</v>
      </c>
      <c r="B60" s="22">
        <v>151.52</v>
      </c>
      <c r="C60" s="23">
        <f t="shared" si="3"/>
        <v>2880.04</v>
      </c>
      <c r="D60" s="18"/>
      <c r="E60" s="18"/>
      <c r="F60" s="18"/>
      <c r="G60" s="18"/>
      <c r="H60" s="18"/>
      <c r="I60" s="18"/>
      <c r="J60" s="18"/>
      <c r="K60" s="18"/>
    </row>
    <row r="61" ht="20" customHeight="1" spans="1:11">
      <c r="A61" s="17" t="s">
        <v>80</v>
      </c>
      <c r="B61" s="24">
        <v>73.27</v>
      </c>
      <c r="C61" s="23">
        <f t="shared" si="3"/>
        <v>1392.69</v>
      </c>
      <c r="D61" s="18"/>
      <c r="E61" s="18"/>
      <c r="F61" s="18"/>
      <c r="G61" s="18"/>
      <c r="H61" s="18"/>
      <c r="I61" s="18"/>
      <c r="J61" s="18"/>
      <c r="K61" s="18"/>
    </row>
    <row r="62" ht="20" customHeight="1" spans="1:11">
      <c r="A62" s="17" t="s">
        <v>81</v>
      </c>
      <c r="B62" s="24">
        <v>142.91</v>
      </c>
      <c r="C62" s="23">
        <f t="shared" si="3"/>
        <v>2716.39</v>
      </c>
      <c r="D62" s="18"/>
      <c r="E62" s="18"/>
      <c r="F62" s="18"/>
      <c r="G62" s="18"/>
      <c r="H62" s="18"/>
      <c r="I62" s="18"/>
      <c r="J62" s="18"/>
      <c r="K62" s="18"/>
    </row>
    <row r="63" ht="20" customHeight="1" spans="1:11">
      <c r="A63" s="17" t="s">
        <v>82</v>
      </c>
      <c r="B63" s="24">
        <v>131.55</v>
      </c>
      <c r="C63" s="23">
        <f t="shared" si="3"/>
        <v>2500.46</v>
      </c>
      <c r="D63" s="18"/>
      <c r="E63" s="18"/>
      <c r="F63" s="18"/>
      <c r="G63" s="18"/>
      <c r="H63" s="18"/>
      <c r="I63" s="18"/>
      <c r="J63" s="18"/>
      <c r="K63" s="18"/>
    </row>
    <row r="64" ht="20" customHeight="1" spans="1:11">
      <c r="A64" s="17" t="s">
        <v>83</v>
      </c>
      <c r="B64" s="22">
        <v>44.72</v>
      </c>
      <c r="C64" s="23">
        <f t="shared" si="3"/>
        <v>850.02</v>
      </c>
      <c r="D64" s="18"/>
      <c r="E64" s="18"/>
      <c r="F64" s="18"/>
      <c r="G64" s="18"/>
      <c r="H64" s="18"/>
      <c r="I64" s="18"/>
      <c r="J64" s="18"/>
      <c r="K64" s="18"/>
    </row>
    <row r="65" ht="20" customHeight="1" spans="1:11">
      <c r="A65" s="17" t="s">
        <v>84</v>
      </c>
      <c r="B65" s="24">
        <v>36.09</v>
      </c>
      <c r="C65" s="23">
        <f t="shared" si="3"/>
        <v>685.99</v>
      </c>
      <c r="D65" s="18"/>
      <c r="E65" s="18"/>
      <c r="F65" s="18"/>
      <c r="G65" s="18"/>
      <c r="H65" s="18"/>
      <c r="I65" s="18"/>
      <c r="J65" s="18"/>
      <c r="K65" s="18"/>
    </row>
    <row r="66" ht="20" customHeight="1" spans="1:11">
      <c r="A66" s="17" t="s">
        <v>85</v>
      </c>
      <c r="B66" s="22">
        <v>41.92</v>
      </c>
      <c r="C66" s="23">
        <f t="shared" si="3"/>
        <v>796.8</v>
      </c>
      <c r="D66" s="18"/>
      <c r="E66" s="18"/>
      <c r="F66" s="18"/>
      <c r="G66" s="18"/>
      <c r="H66" s="18"/>
      <c r="I66" s="18"/>
      <c r="J66" s="18"/>
      <c r="K66" s="18"/>
    </row>
    <row r="67" ht="20" customHeight="1" spans="1:11">
      <c r="A67" s="17" t="s">
        <v>86</v>
      </c>
      <c r="B67" s="22">
        <v>85.81</v>
      </c>
      <c r="C67" s="23">
        <f t="shared" si="3"/>
        <v>1631.05</v>
      </c>
      <c r="D67" s="18"/>
      <c r="E67" s="18"/>
      <c r="F67" s="18"/>
      <c r="G67" s="18"/>
      <c r="H67" s="18"/>
      <c r="I67" s="18"/>
      <c r="J67" s="18"/>
      <c r="K67" s="18"/>
    </row>
    <row r="68" ht="20" customHeight="1" spans="1:11">
      <c r="A68" s="17" t="s">
        <v>87</v>
      </c>
      <c r="B68" s="22">
        <v>98.98</v>
      </c>
      <c r="C68" s="23">
        <f t="shared" si="3"/>
        <v>1881.38</v>
      </c>
      <c r="D68" s="18"/>
      <c r="E68" s="18"/>
      <c r="F68" s="18"/>
      <c r="G68" s="18"/>
      <c r="H68" s="18"/>
      <c r="I68" s="18"/>
      <c r="J68" s="18"/>
      <c r="K68" s="18"/>
    </row>
    <row r="69" ht="20" customHeight="1" spans="1:11">
      <c r="A69" s="17" t="s">
        <v>88</v>
      </c>
      <c r="B69" s="22">
        <v>9.51</v>
      </c>
      <c r="C69" s="23">
        <f t="shared" si="3"/>
        <v>180.76</v>
      </c>
      <c r="D69" s="18"/>
      <c r="E69" s="18"/>
      <c r="F69" s="18"/>
      <c r="G69" s="18"/>
      <c r="H69" s="18"/>
      <c r="I69" s="18"/>
      <c r="J69" s="18"/>
      <c r="K69" s="18"/>
    </row>
    <row r="70" ht="20" customHeight="1" spans="1:11">
      <c r="A70" s="17" t="s">
        <v>89</v>
      </c>
      <c r="B70" s="22">
        <v>13.56</v>
      </c>
      <c r="C70" s="23">
        <f t="shared" si="3"/>
        <v>257.74</v>
      </c>
      <c r="D70" s="18"/>
      <c r="E70" s="18"/>
      <c r="F70" s="18"/>
      <c r="G70" s="18"/>
      <c r="H70" s="18"/>
      <c r="I70" s="18"/>
      <c r="J70" s="18"/>
      <c r="K70" s="18"/>
    </row>
    <row r="71" ht="20" customHeight="1" spans="1:11">
      <c r="A71" s="17" t="s">
        <v>90</v>
      </c>
      <c r="B71" s="22">
        <v>87.96</v>
      </c>
      <c r="C71" s="23">
        <f t="shared" si="3"/>
        <v>1671.92</v>
      </c>
      <c r="D71" s="18"/>
      <c r="E71" s="18"/>
      <c r="F71" s="18"/>
      <c r="G71" s="18"/>
      <c r="H71" s="18"/>
      <c r="I71" s="18"/>
      <c r="J71" s="18"/>
      <c r="K71" s="18"/>
    </row>
    <row r="72" ht="20" customHeight="1" spans="1:11">
      <c r="A72" s="17" t="s">
        <v>91</v>
      </c>
      <c r="B72" s="22">
        <v>212.32</v>
      </c>
      <c r="C72" s="23">
        <f t="shared" si="3"/>
        <v>4035.71</v>
      </c>
      <c r="D72" s="18"/>
      <c r="E72" s="18"/>
      <c r="F72" s="18"/>
      <c r="G72" s="18"/>
      <c r="H72" s="18"/>
      <c r="I72" s="18"/>
      <c r="J72" s="18"/>
      <c r="K72" s="18"/>
    </row>
    <row r="73" ht="20" customHeight="1" spans="1:11">
      <c r="A73" s="17" t="s">
        <v>92</v>
      </c>
      <c r="B73" s="22">
        <v>85.79</v>
      </c>
      <c r="C73" s="23">
        <f t="shared" si="3"/>
        <v>1630.67</v>
      </c>
      <c r="D73" s="18"/>
      <c r="E73" s="18"/>
      <c r="F73" s="18"/>
      <c r="G73" s="18"/>
      <c r="H73" s="18"/>
      <c r="I73" s="18"/>
      <c r="J73" s="18"/>
      <c r="K73" s="18"/>
    </row>
    <row r="74" ht="20" customHeight="1" spans="1:11">
      <c r="A74" s="17" t="s">
        <v>93</v>
      </c>
      <c r="B74" s="22">
        <v>114.2</v>
      </c>
      <c r="C74" s="23">
        <f t="shared" si="3"/>
        <v>2170.68</v>
      </c>
      <c r="D74" s="18"/>
      <c r="E74" s="18"/>
      <c r="F74" s="18"/>
      <c r="G74" s="18"/>
      <c r="H74" s="18"/>
      <c r="I74" s="18"/>
      <c r="J74" s="18"/>
      <c r="K74" s="18"/>
    </row>
    <row r="75" ht="20" customHeight="1" spans="1:11">
      <c r="A75" s="17" t="s">
        <v>94</v>
      </c>
      <c r="B75" s="22">
        <v>99.07</v>
      </c>
      <c r="C75" s="23">
        <f t="shared" si="3"/>
        <v>1883.09</v>
      </c>
      <c r="D75" s="18"/>
      <c r="E75" s="18"/>
      <c r="F75" s="18"/>
      <c r="G75" s="18"/>
      <c r="H75" s="18"/>
      <c r="I75" s="18"/>
      <c r="J75" s="18"/>
      <c r="K75" s="18"/>
    </row>
    <row r="76" ht="20" customHeight="1" spans="1:11">
      <c r="A76" s="17" t="s">
        <v>95</v>
      </c>
      <c r="B76" s="24">
        <v>46.14</v>
      </c>
      <c r="C76" s="23">
        <f t="shared" si="3"/>
        <v>877.01</v>
      </c>
      <c r="D76" s="18"/>
      <c r="E76" s="18"/>
      <c r="F76" s="18"/>
      <c r="G76" s="18"/>
      <c r="H76" s="18"/>
      <c r="I76" s="18"/>
      <c r="J76" s="18"/>
      <c r="K76" s="18"/>
    </row>
    <row r="77" ht="56" customHeight="1" spans="1:11">
      <c r="A77" s="27" t="s">
        <v>96</v>
      </c>
      <c r="B77" s="28"/>
      <c r="C77" s="29"/>
      <c r="D77" s="30"/>
      <c r="E77" s="30"/>
      <c r="F77" s="30"/>
      <c r="G77" s="30"/>
      <c r="H77" s="30"/>
      <c r="I77" s="30"/>
      <c r="J77" s="30"/>
      <c r="K77" s="31"/>
    </row>
  </sheetData>
  <mergeCells count="6">
    <mergeCell ref="A2:K2"/>
    <mergeCell ref="D4:K4"/>
    <mergeCell ref="A77:K77"/>
    <mergeCell ref="A4:A5"/>
    <mergeCell ref="B4:B5"/>
    <mergeCell ref="C4:C5"/>
  </mergeCells>
  <printOptions horizontalCentered="1"/>
  <pageMargins left="0.590277777777778" right="0.590277777777778" top="0.590277777777778" bottom="0.786805555555556" header="0.511805555555556" footer="0.511805555555556"/>
  <pageSetup paperSize="9" scale="60" fitToHeight="0" orientation="portrait"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提前下达2021中央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姜寒云</dc:creator>
  <cp:lastModifiedBy>谢珍妮</cp:lastModifiedBy>
  <dcterms:created xsi:type="dcterms:W3CDTF">2019-06-06T10:40:00Z</dcterms:created>
  <dcterms:modified xsi:type="dcterms:W3CDTF">2021-02-26T03:07:52Z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